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030b20b2b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4ae826223884649"/>
    <x:sheet xmlns:r="http://schemas.openxmlformats.org/officeDocument/2006/relationships" name="Acquisition Lanes" sheetId="2" r:id="Re5f89f3575584192"/>
    <x:sheet xmlns:r="http://schemas.openxmlformats.org/officeDocument/2006/relationships" name="Source Register" sheetId="3" r:id="Rf331cd2f5c034243"/>
    <x:sheet xmlns:r="http://schemas.openxmlformats.org/officeDocument/2006/relationships" name="Claim-Evidence Matrix" sheetId="4" r:id="R9e92f458ac294719"/>
    <x:sheet xmlns:r="http://schemas.openxmlformats.org/officeDocument/2006/relationships" name="Contradiction Audit" sheetId="5" r:id="Rd1c159fea16f4620"/>
    <x:sheet xmlns:r="http://schemas.openxmlformats.org/officeDocument/2006/relationships" name="FH Formal Bridge" sheetId="6" r:id="R1206ed1701934470"/>
    <x:sheet xmlns:r="http://schemas.openxmlformats.org/officeDocument/2006/relationships" name="Lecture Readiness" sheetId="7" r:id="R13ac4aad2047413d"/>
    <x:sheet xmlns:r="http://schemas.openxmlformats.org/officeDocument/2006/relationships" name="Pass 2 Log" sheetId="8" r:id="R4eb0ab5f00c24203"/>
    <x:sheet xmlns:r="http://schemas.openxmlformats.org/officeDocument/2006/relationships" name="Corpus Summary" sheetId="9" r:id="Rb0fbbbf562764904"/>
    <x:sheet xmlns:r="http://schemas.openxmlformats.org/officeDocument/2006/relationships" name="Corpus Lock" sheetId="10" r:id="R2182f1b8ca144b99"/>
    <x:sheet xmlns:r="http://schemas.openxmlformats.org/officeDocument/2006/relationships" name="Dedup Log" sheetId="11" r:id="Re8ce294d02924d0f"/>
    <x:sheet xmlns:r="http://schemas.openxmlformats.org/officeDocument/2006/relationships" name="Hold Queue" sheetId="12" r:id="R32bce79ba7ca4b68"/>
    <x:sheet xmlns:r="http://schemas.openxmlformats.org/officeDocument/2006/relationships" name="Pivotal Numerical Lock" sheetId="13" r:id="Rcc40f609f9b84540"/>
    <x:sheet xmlns:r="http://schemas.openxmlformats.org/officeDocument/2006/relationships" name="Claim Numerical Gate" sheetId="14" r:id="R23c9e2b7e2e44a95"/>
    <x:sheet xmlns:r="http://schemas.openxmlformats.org/officeDocument/2006/relationships" name="Numerical Lock Summary" sheetId="15" r:id="Rb06a6a0a586c4ea8"/>
    <x:sheet xmlns:r="http://schemas.openxmlformats.org/officeDocument/2006/relationships" name="Assimilation Gate" sheetId="16" r:id="R329421fdccf148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color rgb="FF111827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111827"/>
      </x:patternFill>
    </x:fill>
    <x:fill>
      <x:patternFill patternType="solid">
        <x:fgColor rgb="FF1F4E78"/>
      </x:patternFill>
    </x:fill>
    <x:fill>
      <x:patternFill patternType="solid">
        <x:fgColor rgb="FF111827"/>
      </x:patternFill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111827"/>
      </x:patternFill>
    </x:fill>
    <x:fill>
      <x:patternFill patternType="solid">
        <x:fgColor rgb="FF1F4E78"/>
      </x:patternFill>
    </x:fill>
    <x:fill>
      <x:patternFill patternType="solid">
        <x:fgColor rgb="FFDDEBF7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horizontal="left"/>
    </x:xf>
    <x:xf numFmtId="0" fontId="1" fillId="7" borderId="0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horizontal="center" wrapText="1"/>
    </x:xf>
    <x:xf numFmtId="0" fontId="2" fillId="8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3" fillId="9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horizontal="left"/>
    </x:xf>
    <x:xf numFmtId="0" fontId="1" fillId="10" borderId="0" xfId="0" applyNumberFormat="1" applyFont="1" applyFill="1" applyBorder="1" applyAlignment="1">
      <x:alignment horizontal="left" vertical="center"/>
    </x:xf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2" fillId="11" borderId="0" xfId="0" applyNumberFormat="1" applyFont="1" applyFill="1" applyBorder="1" applyAlignment="1">
      <x:alignment horizontal="center" wrapText="1"/>
    </x:xf>
    <x:xf numFmtId="0" fontId="2" fillId="11" borderId="0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/>
    </x:xf>
    <x:xf numFmtId="0" fontId="3" fillId="1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13">
    <x:dxf>
      <x:font>
        <x:b/>
        <x:color rgb="FF991B1B"/>
      </x:font>
      <x:fill>
        <x:patternFill>
          <x:bgColor rgb="FFFECACA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91B1B"/>
      </x:font>
      <x:fill>
        <x:patternFill>
          <x:bgColor rgb="FFFECACA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E40AF"/>
      </x:font>
      <x:fill>
        <x:patternFill patternType="solid">
          <x:bgColor rgb="FFDBEAFE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692c72eb84505" /><Relationship Type="http://schemas.openxmlformats.org/officeDocument/2006/relationships/theme" Target="/xl/theme/theme1.xml" Id="Rc0caec19fa724bc9" /><Relationship Type="http://schemas.openxmlformats.org/officeDocument/2006/relationships/sharedStrings" Target="/xl/sharedStrings.xml" Id="R40a221bc10504feb" /><Relationship Type="http://schemas.openxmlformats.org/officeDocument/2006/relationships/worksheet" Target="/xl/worksheets/sheet1.xml" Id="R34ae826223884649" /><Relationship Type="http://schemas.openxmlformats.org/officeDocument/2006/relationships/worksheet" Target="/xl/worksheets/sheet2.xml" Id="Re5f89f3575584192" /><Relationship Type="http://schemas.openxmlformats.org/officeDocument/2006/relationships/worksheet" Target="/xl/worksheets/sheet3.xml" Id="Rf331cd2f5c034243" /><Relationship Type="http://schemas.openxmlformats.org/officeDocument/2006/relationships/worksheet" Target="/xl/worksheets/sheet4.xml" Id="R9e92f458ac294719" /><Relationship Type="http://schemas.openxmlformats.org/officeDocument/2006/relationships/worksheet" Target="/xl/worksheets/sheet5.xml" Id="Rd1c159fea16f4620" /><Relationship Type="http://schemas.openxmlformats.org/officeDocument/2006/relationships/worksheet" Target="/xl/worksheets/sheet6.xml" Id="R1206ed1701934470" /><Relationship Type="http://schemas.openxmlformats.org/officeDocument/2006/relationships/worksheet" Target="/xl/worksheets/sheet7.xml" Id="R13ac4aad2047413d" /><Relationship Type="http://schemas.openxmlformats.org/officeDocument/2006/relationships/worksheet" Target="/xl/worksheets/sheet8.xml" Id="R4eb0ab5f00c24203" /><Relationship Type="http://schemas.openxmlformats.org/officeDocument/2006/relationships/worksheet" Target="/xl/worksheets/sheet9.xml" Id="Rb0fbbbf562764904" /><Relationship Type="http://schemas.openxmlformats.org/officeDocument/2006/relationships/worksheet" Target="/xl/worksheets/sheet10.xml" Id="R2182f1b8ca144b99" /><Relationship Type="http://schemas.openxmlformats.org/officeDocument/2006/relationships/worksheet" Target="/xl/worksheets/sheet11.xml" Id="Re8ce294d02924d0f" /><Relationship Type="http://schemas.openxmlformats.org/officeDocument/2006/relationships/worksheet" Target="/xl/worksheets/sheet12.xml" Id="R32bce79ba7ca4b68" /><Relationship Type="http://schemas.openxmlformats.org/officeDocument/2006/relationships/worksheet" Target="/xl/worksheets/sheet13.xml" Id="Rcc40f609f9b84540" /><Relationship Type="http://schemas.openxmlformats.org/officeDocument/2006/relationships/worksheet" Target="/xl/worksheets/sheet14.xml" Id="R23c9e2b7e2e44a95" /><Relationship Type="http://schemas.openxmlformats.org/officeDocument/2006/relationships/worksheet" Target="/xl/worksheets/sheet15.xml" Id="Rb06a6a0a586c4ea8" /><Relationship Type="http://schemas.openxmlformats.org/officeDocument/2006/relationships/worksheet" Target="/xl/worksheets/sheet16.xml" Id="R329421fdccf148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4" max="4" width="22" hidden="0" customWidth="1"/>
    <x:col min="5" max="5" width="34" hidden="0" customWidth="1"/>
    <x:col min="6" max="6" width="34" hidden="0" customWidth="1"/>
    <x:col min="7" max="7" width="38" hidden="0" customWidth="1"/>
    <x:col min="8" max="8" width="20" hidden="0" customWidth="1"/>
  </x:cols>
  <x:sheetData>
    <x:row r="1" ht="30" customHeight="1">
      <x:c r="A1" s="5" t="str">
        <x:v>FLOW HIJACKED — THE BORROWED NERVOUS SYSTEM · RESEARCH EVIDENCE SYSTEM</x:v>
      </x:c>
      <x:c r="B1" s="5"/>
      <x:c r="C1" s="5"/>
      <x:c r="D1" s="5"/>
      <x:c r="E1" s="5"/>
      <x:c r="F1" s="5"/>
      <x:c r="G1" s="5"/>
      <x:c r="H1" s="5"/>
    </x:row>
    <x:row r="2" ht="36" customHeight="1"/>
    <x:row r="3" ht="36" customHeight="1">
      <x:c r="A3" s="14" t="str">
        <x:v>Field</x:v>
      </x:c>
      <x:c r="B3" s="14" t="str">
        <x:v>Value</x:v>
      </x:c>
      <x:c r="D3" s="14" t="str">
        <x:v>Epistemic grammar</x:v>
      </x:c>
      <x:c r="E3" s="14" t="str">
        <x:v>Definition</x:v>
      </x:c>
      <x:c r="F3" s="14" t="str">
        <x:v>Rule</x:v>
      </x:c>
      <x:c r="G3" s="14" t="str">
        <x:v>Example</x:v>
      </x:c>
      <x:c r="H3" s="14" t="str">
        <x:v>Status</x:v>
      </x:c>
    </x:row>
    <x:row r="4" ht="36" customHeight="1">
      <x:c r="A4" s="22" t="str">
        <x:v>Working title</x:v>
      </x:c>
      <x:c r="B4" s="27" t="str">
        <x:v>The Borrowed Nervous System — Attachment, Co-Regulation and the Geometry of the Other</x:v>
      </x:c>
      <x:c r="D4" s="27" t="str">
        <x:v>Empirical result</x:v>
      </x:c>
      <x:c r="E4" s="27" t="str">
        <x:v>What a study directly reports</x:v>
      </x:c>
      <x:c r="F4" s="27" t="str">
        <x:v>Do not extrapolate beyond design</x:v>
      </x:c>
      <x:c r="G4" s="27" t="str">
        <x:v>Social buffering attenuates stress response under specified conditions</x:v>
      </x:c>
      <x:c r="H4" s="27" t="str">
        <x:v>Allowed</x:v>
      </x:c>
    </x:row>
    <x:row r="5" ht="36" customHeight="1">
      <x:c r="A5" s="22" t="str">
        <x:v>Research cutoff</x:v>
      </x:c>
      <x:c r="B5" s="27" t="str">
        <x:v>2026-09-12</x:v>
      </x:c>
      <x:c r="D5" s="27" t="str">
        <x:v>Supported interpretation</x:v>
      </x:c>
      <x:c r="E5" s="27" t="str">
        <x:v>Cross-study synthesis bounded by heterogeneity</x:v>
      </x:c>
      <x:c r="F5" s="27" t="str">
        <x:v>Name uncertainty and moderators</x:v>
      </x:c>
      <x:c r="G5" s="27" t="str">
        <x:v>Attachment insecurity relates to poorer regulation on average</x:v>
      </x:c>
      <x:c r="H5" s="27" t="str">
        <x:v>Allowed</x:v>
      </x:c>
    </x:row>
    <x:row r="6" ht="36" customHeight="1">
      <x:c r="A6" s="22" t="str">
        <x:v>Current phase</x:v>
      </x:c>
      <x:c r="B6" s="27" t="str">
        <x:v>Publication-Level Numerical Lock complete; Final Lecture Architecture Lock is next</x:v>
      </x:c>
      <x:c r="D6" s="27" t="str">
        <x:v>Flow Hijacked synthesis</x:v>
      </x:c>
      <x:c r="E6" s="27" t="str">
        <x:v>Integration through FH dynamical lens</x:v>
      </x:c>
      <x:c r="F6" s="27" t="str">
        <x:v>Must be labelled synthesis</x:v>
      </x:c>
      <x:c r="G6" s="27" t="str">
        <x:v>Relational context may change accessible state space</x:v>
      </x:c>
      <x:c r="H6" s="27" t="str">
        <x:v>Allowed</x:v>
      </x:c>
    </x:row>
    <x:row r="7" ht="36" customHeight="1">
      <x:c r="A7" s="22" t="str">
        <x:v>Full corpus hard floor</x:v>
      </x:c>
      <x:c r="B7" s="27" t="n">
        <x:v>300</x:v>
      </x:c>
      <x:c r="D7" s="27" t="str">
        <x:v>New hypothesis</x:v>
      </x:c>
      <x:c r="E7" s="27" t="str">
        <x:v>Testable proposal not established by current evidence</x:v>
      </x:c>
      <x:c r="F7" s="27" t="str">
        <x:v>Must remain falsifiable</x:v>
      </x:c>
      <x:c r="G7" s="27" t="str">
        <x:v>Relational context changes effective operator A_r</x:v>
      </x:c>
      <x:c r="H7" s="27" t="str">
        <x:v>Allowed</x:v>
      </x:c>
    </x:row>
    <x:row r="8" ht="36" customHeight="1">
      <x:c r="A8" s="22" t="str">
        <x:v>Preferred final corpus</x:v>
      </x:c>
      <x:c r="B8" s="27" t="str">
        <x:v>360–440 unique peer-reviewed sources</x:v>
      </x:c>
      <x:c r="D8" s="27" t="str">
        <x:v>Open question</x:v>
      </x:c>
      <x:c r="E8" s="27" t="str">
        <x:v>Unresolved discriminating test</x:v>
      </x:c>
      <x:c r="F8" s="27" t="str">
        <x:v>Do not close prematurely</x:v>
      </x:c>
      <x:c r="G8" s="27" t="str">
        <x:v>Does co-regulation measurably alter transition-energy landscape?</x:v>
      </x:c>
      <x:c r="H8" s="27" t="str">
        <x:v>Required</x:v>
      </x:c>
    </x:row>
    <x:row r="9" ht="36" customHeight="1">
      <x:c r="A9" s="22" t="str">
        <x:v>Stretch ceiling</x:v>
      </x:c>
      <x:c r="B9" s="27" t="str">
        <x:v>~500 if conceptual saturation is not reached</x:v>
      </x:c>
      <x:c r="D9" s="27" t="str">
        <x:v>Formal transfer</x:v>
      </x:c>
      <x:c r="E9" s="27" t="str">
        <x:v>Imported mathematics/control theory</x:v>
      </x:c>
      <x:c r="F9" s="27" t="str">
        <x:v>Never present as patient-level evidence</x:v>
      </x:c>
      <x:c r="G9" s="27" t="str">
        <x:v>Non-normal amplification / resolvent gain</x:v>
      </x:c>
      <x:c r="H9" s="27" t="str">
        <x:v>Allowed with boundary</x:v>
      </x:c>
    </x:row>
    <x:row r="10" ht="36" customHeight="1">
      <x:c r="A10" s="22" t="str">
        <x:v>Current curated landmark spine</x:v>
      </x:c>
      <x:c r="B10" s="27" t="n">
        <x:v>166</x:v>
      </x:c>
      <x:c r="D10" s="27" t="str">
        <x:v>Clinical boundary</x:v>
      </x:c>
      <x:c r="E10" s="27" t="str">
        <x:v>Psychoeducation, not individualized treatment</x:v>
      </x:c>
      <x:c r="F10" s="27" t="str">
        <x:v>No automated diagnosis or therapeutic prescription</x:v>
      </x:c>
      <x:c r="G10" s="27" t="str">
        <x:v>All clinical examples</x:v>
      </x:c>
      <x:c r="H10" s="27" t="str">
        <x:v>Required</x:v>
      </x:c>
    </x:row>
    <x:row r="11" ht="36" customHeight="1">
      <x:c r="A11" s="22" t="str">
        <x:v>Raw candidate pool</x:v>
      </x:c>
      <x:c r="B11" s="27" t="str">
        <x:v>390 explicit pre-screen records → 380 unique → 360 included; 10 duplicates removed; 20 held</x:v>
      </x:c>
    </x:row>
    <x:row r="12" ht="36" customHeight="1">
      <x:c r="A12" s="22" t="str">
        <x:v>Lecture drafting gate</x:v>
      </x:c>
      <x:c r="B12" s="27" t="str">
        <x:v>READY for Final Lecture Architecture Lock. End-of-process Assimilation Package A–G is explicitly deferred until final EN/HE lectures and user confirmation.</x:v>
      </x:c>
    </x:row>
    <x:row r="13" ht="36" customHeight="1"/>
    <x:row r="14" ht="36" customHeight="1"/>
    <x:row r="15" ht="36" customHeight="1"/>
    <x:row r="16" ht="36" customHeight="1"/>
    <x:row r="17" ht="36" customHeight="1"/>
    <x:row r="18" ht="36" customHeight="1"/>
    <x:row r="19" ht="36" customHeight="1"/>
    <x:row r="20" ht="36" customHeight="1"/>
    <x:row r="21" ht="36" customHeight="1"/>
    <x:row r="22" ht="36" customHeight="1"/>
    <x:row r="23" ht="36" customHeight="1"/>
    <x:row r="24" ht="36" customHeight="1"/>
    <x:row r="25" ht="36" customHeight="1"/>
    <x:row r="26" ht="36" customHeight="1"/>
    <x:row r="27" ht="36" customHeight="1"/>
    <x:row r="28" ht="36" customHeight="1"/>
    <x:row r="29" ht="36" customHeight="1"/>
    <x:row r="30" ht="36" customHeight="1"/>
    <x:row r="31" ht="36" customHeight="1"/>
    <x:row r="32" ht="36" customHeight="1"/>
    <x:row r="33" ht="36" customHeight="1"/>
    <x:row r="34" ht="36" customHeight="1"/>
    <x:row r="35" ht="36" customHeight="1"/>
    <x:row r="36" ht="36" customHeight="1"/>
    <x:row r="37" ht="36" customHeight="1"/>
    <x:row r="38" ht="36" customHeight="1"/>
    <x:row r="39" ht="36" customHeight="1"/>
    <x:row r="40" ht="36" customHeight="1"/>
    <x:row r="41" ht="36" customHeight="1"/>
    <x:row r="42" ht="36" customHeight="1"/>
    <x:row r="43" ht="36" customHeight="1"/>
    <x:row r="44" ht="36" customHeight="1"/>
    <x:row r="45" ht="36" customHeight="1"/>
    <x:row r="46" ht="36" customHeight="1"/>
    <x:row r="47" ht="36" customHeight="1"/>
    <x:row r="48" ht="36" customHeight="1"/>
    <x:row r="49" ht="36" customHeight="1"/>
    <x:row r="50" ht="36" customHeight="1"/>
    <x:row r="51" ht="36" customHeight="1"/>
    <x:row r="52" ht="36" customHeight="1"/>
    <x:row r="53" ht="36" customHeight="1"/>
    <x:row r="54" ht="36" customHeight="1"/>
    <x:row r="55" ht="36" customHeight="1"/>
    <x:row r="56" ht="36" customHeight="1"/>
    <x:row r="57" ht="36" customHeight="1"/>
    <x:row r="58" ht="36" customHeight="1"/>
    <x:row r="59" ht="36" customHeight="1"/>
    <x:row r="60" ht="36" customHeight="1"/>
    <x:row r="61" ht="36" customHeight="1"/>
    <x:row r="62" ht="36" customHeight="1"/>
    <x:row r="63" ht="36" customHeight="1"/>
    <x:row r="64" ht="36" customHeight="1"/>
    <x:row r="65" ht="36" customHeight="1"/>
    <x:row r="66" ht="36" customHeight="1"/>
    <x:row r="67" ht="36" customHeight="1"/>
    <x:row r="68" ht="36" customHeight="1"/>
    <x:row r="69" ht="36" customHeight="1"/>
    <x:row r="70" ht="36" customHeight="1"/>
    <x:row r="71" ht="36" customHeight="1"/>
    <x:row r="72" ht="36" customHeight="1"/>
    <x:row r="73" ht="36" customHeight="1"/>
    <x:row r="74" ht="36" customHeight="1"/>
    <x:row r="75" ht="36" customHeight="1"/>
    <x:row r="76" ht="36" customHeight="1"/>
    <x:row r="77" ht="36" customHeight="1"/>
    <x:row r="78" ht="36" customHeight="1"/>
    <x:row r="79" ht="36" customHeight="1"/>
    <x:row r="80" ht="36" customHeight="1"/>
    <x:row r="81" ht="36" customHeight="1"/>
    <x:row r="82" ht="36" customHeight="1"/>
    <x:row r="83" ht="36" customHeight="1"/>
    <x:row r="84" ht="36" customHeight="1"/>
    <x:row r="85" ht="36" customHeight="1"/>
    <x:row r="86" ht="36" customHeight="1"/>
    <x:row r="87" ht="36" customHeight="1"/>
    <x:row r="88" ht="36" customHeight="1"/>
    <x:row r="89" ht="36" customHeight="1"/>
    <x:row r="90" ht="36" customHeight="1"/>
    <x:row r="91" ht="36" customHeight="1"/>
    <x:row r="92" ht="36" customHeight="1"/>
    <x:row r="93" ht="36" customHeight="1"/>
    <x:row r="94" ht="36" customHeight="1"/>
    <x:row r="95" ht="36" customHeight="1"/>
    <x:row r="96" ht="36" customHeight="1"/>
    <x:row r="97" ht="36" customHeight="1"/>
    <x:row r="98" ht="36" customHeight="1"/>
    <x:row r="99" ht="36" customHeight="1"/>
    <x:row r="100" ht="36" customHeight="1"/>
    <x:row r="101" ht="36" customHeight="1"/>
    <x:row r="102" ht="36" customHeight="1"/>
    <x:row r="103" ht="36" customHeight="1"/>
    <x:row r="104" ht="36" customHeight="1"/>
    <x:row r="105" ht="36" customHeight="1"/>
    <x:row r="106" ht="36" customHeight="1"/>
    <x:row r="107" ht="36" customHeight="1"/>
    <x:row r="108" ht="36" customHeight="1"/>
    <x:row r="109" ht="36" customHeight="1"/>
    <x:row r="110" ht="36" customHeight="1"/>
    <x:row r="111" ht="36" customHeight="1"/>
    <x:row r="112" ht="36" customHeight="1"/>
    <x:row r="113" ht="36" customHeight="1"/>
    <x:row r="114" ht="36" customHeight="1"/>
    <x:row r="115" ht="36" customHeight="1"/>
    <x:row r="116" ht="36" customHeight="1"/>
    <x:row r="117" ht="36" customHeight="1"/>
    <x:row r="118" ht="36" customHeight="1"/>
    <x:row r="119" ht="36" customHeight="1"/>
    <x:row r="120" ht="36" customHeight="1"/>
    <x:row r="121" ht="36" customHeight="1"/>
    <x:row r="122" ht="36" customHeight="1"/>
    <x:row r="123" ht="36" customHeight="1"/>
    <x:row r="124" ht="36" customHeight="1"/>
    <x:row r="125" ht="36" customHeight="1"/>
    <x:row r="126" ht="36" customHeight="1"/>
    <x:row r="127" ht="36" customHeight="1"/>
    <x:row r="128" ht="36" customHeight="1"/>
    <x:row r="129" ht="36" customHeight="1"/>
    <x:row r="130" ht="36" customHeight="1"/>
    <x:row r="131" ht="36" customHeight="1"/>
    <x:row r="132" ht="36" customHeight="1"/>
    <x:row r="133" ht="36" customHeight="1"/>
    <x:row r="134" ht="36" customHeight="1"/>
    <x:row r="135" ht="36" customHeight="1"/>
    <x:row r="136" ht="36" customHeight="1"/>
    <x:row r="137" ht="36" customHeight="1"/>
    <x:row r="138" ht="36" customHeight="1"/>
    <x:row r="139" ht="36" customHeight="1"/>
    <x:row r="140" ht="36" customHeight="1"/>
    <x:row r="141" ht="36" customHeight="1"/>
    <x:row r="142" ht="36" customHeight="1"/>
    <x:row r="143" ht="36" customHeight="1"/>
    <x:row r="144" ht="36" customHeight="1"/>
    <x:row r="145" ht="36" customHeight="1"/>
    <x:row r="146" ht="36" customHeight="1"/>
    <x:row r="147" ht="36" customHeight="1"/>
    <x:row r="148" ht="36" customHeight="1"/>
    <x:row r="149" ht="36" customHeight="1"/>
    <x:row r="150" ht="36" customHeight="1"/>
    <x:row r="151" ht="36" customHeight="1"/>
    <x:row r="152" ht="36" customHeight="1"/>
    <x:row r="153" ht="36" customHeight="1"/>
    <x:row r="154" ht="36" customHeight="1"/>
    <x:row r="155" ht="36" customHeight="1"/>
    <x:row r="156" ht="36" customHeight="1"/>
    <x:row r="157" ht="36" customHeight="1"/>
    <x:row r="158" ht="36" customHeight="1"/>
    <x:row r="159" ht="36" customHeight="1"/>
    <x:row r="160" ht="36" customHeight="1"/>
    <x:row r="161" ht="36" customHeight="1"/>
    <x:row r="162" ht="36" customHeight="1"/>
    <x:row r="163" ht="36" customHeight="1"/>
    <x:row r="164" ht="36" customHeight="1"/>
    <x:row r="165" ht="36" customHeight="1"/>
    <x:row r="166" ht="36" customHeight="1"/>
    <x:row r="167" ht="36" customHeight="1"/>
    <x:row r="168" ht="36" customHeight="1"/>
    <x:row r="169" ht="36" customHeight="1"/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0" hidden="0" customWidth="1"/>
    <x:col min="3" max="3" width="12" hidden="0" customWidth="1"/>
    <x:col min="4" max="4" width="14" hidden="0" customWidth="1"/>
    <x:col min="5" max="5" width="38" hidden="0" customWidth="1"/>
    <x:col min="6" max="6" width="34" hidden="0" customWidth="1"/>
    <x:col min="7" max="7" width="38" hidden="0" customWidth="1"/>
    <x:col min="8" max="8" width="38" hidden="0" customWidth="1"/>
  </x:cols>
  <x:sheetData>
    <x:row r="1" ht="30" customHeight="1">
      <x:c r="A1" s="5" t="str">
        <x:v>ACQUISITION LANES — COVERAGE AND FLOW HIJACKED FUNCTION</x:v>
      </x:c>
      <x:c r="B1" s="5"/>
      <x:c r="C1" s="5"/>
      <x:c r="D1" s="5"/>
      <x:c r="E1" s="5"/>
      <x:c r="F1" s="5"/>
      <x:c r="G1" s="5"/>
      <x:c r="H1" s="5"/>
    </x:row>
    <x:row r="2" ht="36" customHeight="1"/>
    <x:row r="3" ht="36" customHeight="1">
      <x:c r="A3" s="14" t="str">
        <x:v>Lane</x:v>
      </x:c>
      <x:c r="B3" s="14" t="str">
        <x:v>Target</x:v>
      </x:c>
      <x:c r="C3" s="14" t="str">
        <x:v>Curated now</x:v>
      </x:c>
      <x:c r="D3" s="14" t="str">
        <x:v>Readiness</x:v>
      </x:c>
      <x:c r="E3" s="14" t="str">
        <x:v>Primary scientific question</x:v>
      </x:c>
      <x:c r="F3" s="14" t="str">
        <x:v>FH bridge</x:v>
      </x:c>
      <x:c r="G3" s="14" t="str">
        <x:v>Directness boundary</x:v>
      </x:c>
      <x:c r="H3" s="14" t="str">
        <x:v>Next acquisition action</x:v>
      </x:c>
    </x:row>
    <x:row r="4" ht="36" customHeight="1">
      <x:c r="A4" s="27" t="str">
        <x:v>Attachment across development/adulthood</x:v>
      </x:c>
      <x:c r="B4" s="27" t="n">
        <x:v>45</x:v>
      </x:c>
      <x:c r="C4" s="27" t="n">
        <x:v>18</x:v>
      </x:c>
      <x:c r="D4" s="27" t="str">
        <x:v>STRONG</x:v>
      </x:c>
      <x:c r="E4" s="27" t="str">
        <x:v>How does relational history shape regulation and threat/safety expectations?</x:v>
      </x:c>
      <x:c r="F4" s="27" t="str">
        <x:v>slow variables; priors; basin geometry</x:v>
      </x:c>
      <x:c r="G4" s="27" t="str">
        <x:v>Association ≠ destiny or fixed type</x:v>
      </x:c>
      <x:c r="H4" s="27" t="str">
        <x:v>Add longitudinal and Adult Attachment Interview meta-analyses</x:v>
      </x:c>
    </x:row>
    <x:row r="5" ht="36" customHeight="1">
      <x:c r="A5" s="27" t="str">
        <x:v>Social buffering / stress physiology</x:v>
      </x:c>
      <x:c r="B5" s="27" t="n">
        <x:v>40</x:v>
      </x:c>
      <x:c r="C5" s="27" t="n">
        <x:v>16</x:v>
      </x:c>
      <x:c r="D5" s="27" t="str">
        <x:v>STRONG</x:v>
      </x:c>
      <x:c r="E5" s="27" t="str">
        <x:v>When does social presence alter HPA/autonomic responses?</x:v>
      </x:c>
      <x:c r="F5" s="27" t="str">
        <x:v>control input; state transition; gain</x:v>
      </x:c>
      <x:c r="G5" s="27" t="str">
        <x:v>Context and relationship quality moderate effects</x:v>
      </x:c>
      <x:c r="H5" s="27" t="str">
        <x:v>Add experimental human cortisol/TSST work</x:v>
      </x:c>
    </x:row>
    <x:row r="6" ht="36" customHeight="1">
      <x:c r="A6" s="27" t="str">
        <x:v>Co-regulation / social baseline / allostasis</x:v>
      </x:c>
      <x:c r="B6" s="27" t="n">
        <x:v>35</x:v>
      </x:c>
      <x:c r="C6" s="27" t="n">
        <x:v>15</x:v>
      </x:c>
      <x:c r="D6" s="27" t="str">
        <x:v>STRONG</x:v>
      </x:c>
      <x:c r="E6" s="27" t="str">
        <x:v>Is regulation distributed across persons and resources?</x:v>
      </x:c>
      <x:c r="F6" s="27" t="str">
        <x:v>coupled systems; resource landscape</x:v>
      </x:c>
      <x:c r="G6" s="27" t="str">
        <x:v>Theory ≠ proof of exact mechanism</x:v>
      </x:c>
      <x:c r="H6" s="27" t="str">
        <x:v>Add social baseline and allostatic load empirical tests</x:v>
      </x:c>
    </x:row>
    <x:row r="7" ht="36" customHeight="1">
      <x:c r="A7" s="27" t="str">
        <x:v>Synchrony / hyperscanning</x:v>
      </x:c>
      <x:c r="B7" s="27" t="n">
        <x:v>45</x:v>
      </x:c>
      <x:c r="C7" s="27" t="n">
        <x:v>22</x:v>
      </x:c>
      <x:c r="D7" s="27" t="str">
        <x:v>STRONG</x:v>
      </x:c>
      <x:c r="E7" s="27" t="str">
        <x:v>When do two systems couple behaviorally, physiologically or neurally?</x:v>
      </x:c>
      <x:c r="F7" s="27" t="str">
        <x:v>coupling matrix; phase relations; metastability</x:v>
      </x:c>
      <x:c r="G7" s="27" t="str">
        <x:v>Synchrony can reflect co-dysregulation; correlation ≠ causal transfer</x:v>
      </x:c>
      <x:c r="H7" s="27" t="str">
        <x:v>Add 2024–2026 meta-analyses and methodological critiques</x:v>
      </x:c>
    </x:row>
    <x:row r="8" ht="36" customHeight="1">
      <x:c r="A8" s="27" t="str">
        <x:v>Neuromodulation / social reward</x:v>
      </x:c>
      <x:c r="B8" s="27" t="n">
        <x:v>45</x:v>
      </x:c>
      <x:c r="C8" s="27" t="n">
        <x:v>24</x:v>
      </x:c>
      <x:c r="D8" s="27" t="str">
        <x:v>STRONG</x:v>
      </x:c>
      <x:c r="E8" s="27" t="str">
        <x:v>How do OXT/DA/opioids/5-HT/NE alter social salience and affiliation?</x:v>
      </x:c>
      <x:c r="F8" s="27" t="str">
        <x:v>control parameters; gain; precision</x:v>
      </x:c>
      <x:c r="G8" s="27" t="str">
        <x:v>No 'oxytocin = trust' or 'dopamine = pleasure'</x:v>
      </x:c>
      <x:c r="H8" s="27" t="str">
        <x:v>Add human PET, pharmacology, context-dependent oxytocin work</x:v>
      </x:c>
    </x:row>
    <x:row r="9" ht="36" customHeight="1">
      <x:c r="A9" s="27" t="str">
        <x:v>Loneliness / rejection / shame / social threat</x:v>
      </x:c>
      <x:c r="B9" s="27" t="n">
        <x:v>35</x:v>
      </x:c>
      <x:c r="C9" s="27" t="n">
        <x:v>25</x:v>
      </x:c>
      <x:c r="D9" s="27" t="str">
        <x:v>STRONG</x:v>
      </x:c>
      <x:c r="E9" s="27" t="str">
        <x:v>How does social threat narrow behavior and cognition?</x:v>
      </x:c>
      <x:c r="F9" s="27" t="str">
        <x:v>threat attractor; salience amplification</x:v>
      </x:c>
      <x:c r="G9" s="27" t="str">
        <x:v>Constructs heterogeneous</x:v>
      </x:c>
      <x:c r="H9" s="27" t="str">
        <x:v>Add rejection, exclusion, loneliness meta-analyses</x:v>
      </x:c>
    </x:row>
    <x:row r="10" ht="36" customHeight="1">
      <x:c r="A10" s="27" t="str">
        <x:v>Therapeutic alliance / rupture-repair</x:v>
      </x:c>
      <x:c r="B10" s="27" t="n">
        <x:v>35</x:v>
      </x:c>
      <x:c r="C10" s="27" t="n">
        <x:v>14</x:v>
      </x:c>
      <x:c r="D10" s="27" t="str">
        <x:v>STRONG</x:v>
      </x:c>
      <x:c r="E10" s="27" t="str">
        <x:v>Can a therapeutic relationship alter transition probabilities and trust updating?</x:v>
      </x:c>
      <x:c r="F10" s="27" t="str">
        <x:v>controlled relational perturbation</x:v>
      </x:c>
      <x:c r="G10" s="27" t="str">
        <x:v>Alliance association ≠ isolated mechanism</x:v>
      </x:c>
      <x:c r="H10" s="27" t="str">
        <x:v>Add alliance meta-analyses and rupture-resolution data</x:v>
      </x:c>
    </x:row>
    <x:row r="11" ht="36" customHeight="1">
      <x:c r="A11" s="27" t="str">
        <x:v>PTSD / depression / addiction bridges</x:v>
      </x:c>
      <x:c r="B11" s="27" t="n">
        <x:v>55</x:v>
      </x:c>
      <x:c r="C11" s="27" t="n">
        <x:v>22</x:v>
      </x:c>
      <x:c r="D11" s="27" t="str">
        <x:v>STRONG</x:v>
      </x:c>
      <x:c r="E11" s="27" t="str">
        <x:v>How do symptoms and social ecology reciprocally shape one another?</x:v>
      </x:c>
      <x:c r="F11" s="27" t="str">
        <x:v>coupled feedback; social attractors</x:v>
      </x:c>
      <x:c r="G11" s="27" t="str">
        <x:v>Avoid single-cause narratives</x:v>
      </x:c>
      <x:c r="H11" s="27" t="str">
        <x:v>Add longitudinal reciprocal models</x:v>
      </x:c>
    </x:row>
    <x:row r="12" ht="36" customHeight="1">
      <x:c r="A12" s="27" t="str">
        <x:v>Predictive processing / active inference / second-person</x:v>
      </x:c>
      <x:c r="B12" s="27" t="n">
        <x:v>30</x:v>
      </x:c>
      <x:c r="C12" s="27" t="n">
        <x:v>12</x:v>
      </x:c>
      <x:c r="D12" s="27" t="str">
        <x:v>BUILDING</x:v>
      </x:c>
      <x:c r="E12" s="27" t="str">
        <x:v>How are other minds represented and updated?</x:v>
      </x:c>
      <x:c r="F12" s="27" t="str">
        <x:v>precision; mutual prediction; epistemic trust</x:v>
      </x:c>
      <x:c r="G12" s="27" t="str">
        <x:v>Framework remains partly theoretical</x:v>
      </x:c>
      <x:c r="H12" s="27" t="str">
        <x:v>Add direct experimental tests</x:v>
      </x:c>
    </x:row>
    <x:row r="13" ht="36" customHeight="1">
      <x:c r="A13" s="27" t="str">
        <x:v>Nonlinear dynamics / attractors / metastability</x:v>
      </x:c>
      <x:c r="B13" s="27" t="n">
        <x:v>35</x:v>
      </x:c>
      <x:c r="C13" s="27" t="n">
        <x:v>8</x:v>
      </x:c>
      <x:c r="D13" s="27" t="str">
        <x:v>STRONG</x:v>
      </x:c>
      <x:c r="E13" s="27" t="str">
        <x:v>How do transient states and transitions structure behavior?</x:v>
      </x:c>
      <x:c r="F13" s="27" t="str">
        <x:v>attractors; barriers; metastability</x:v>
      </x:c>
      <x:c r="G13" s="27" t="str">
        <x:v>Formal/neural evidence ≠ person-level relational proof</x:v>
      </x:c>
      <x:c r="H13" s="27" t="str">
        <x:v>Add human empirical metastability studies</x:v>
      </x:c>
    </x:row>
    <x:row r="14" ht="36" customHeight="1">
      <x:c r="A14" s="27" t="str">
        <x:v>Non-normality / transient amplification / resolvent</x:v>
      </x:c>
      <x:c r="B14" s="27" t="n">
        <x:v>25</x:v>
      </x:c>
      <x:c r="C14" s="27" t="n">
        <x:v>3</x:v>
      </x:c>
      <x:c r="D14" s="27" t="str">
        <x:v>FRONTIER</x:v>
      </x:c>
      <x:c r="E14" s="27" t="str">
        <x:v>Can stable systems show large transient amplification?</x:v>
      </x:c>
      <x:c r="F14" s="27" t="str">
        <x:v>non-normal operator; pseudospectra; resolvent gain</x:v>
      </x:c>
      <x:c r="G14" s="27" t="str">
        <x:v>Person-level relational application is FH hypothesis</x:v>
      </x:c>
      <x:c r="H14" s="27" t="str">
        <x:v>Add canonical cortical non-normality and control theory</x:v>
      </x:c>
    </x:row>
    <x:row r="15" ht="36" customHeight="1">
      <x:c r="A15" s="27" t="str">
        <x:v>Network control / controllability</x:v>
      </x:c>
      <x:c r="B15" s="27" t="n">
        <x:v>25</x:v>
      </x:c>
      <x:c r="C15" s="27" t="n">
        <x:v>3</x:v>
      </x:c>
      <x:c r="D15" s="27" t="str">
        <x:v>FRONTIER</x:v>
      </x:c>
      <x:c r="E15" s="27" t="str">
        <x:v>What determines reachability of neural states?</x:v>
      </x:c>
      <x:c r="F15" s="27" t="str">
        <x:v>controllability; control energy</x:v>
      </x:c>
      <x:c r="G15" s="27" t="str">
        <x:v>Structural-control metrics do not directly prescribe therapy</x:v>
      </x:c>
      <x:c r="H15" s="27" t="str">
        <x:v>Add critiques and nonlinear control extensions</x:v>
      </x:c>
    </x:row>
    <x:row r="16" ht="36" customHeight="1">
      <x:c r="A16" s="27" t="str">
        <x:v>Fast–slow dynamics / intrinsic timescales / plasticity</x:v>
      </x:c>
      <x:c r="B16" s="27" t="n">
        <x:v>30</x:v>
      </x:c>
      <x:c r="C16" s="27" t="n">
        <x:v>15</x:v>
      </x:c>
      <x:c r="D16" s="27" t="str">
        <x:v>STRONG</x:v>
      </x:c>
      <x:c r="E16" s="27" t="str">
        <x:v>How do seconds-to-years processes interact?</x:v>
      </x:c>
      <x:c r="F16" s="27" t="str">
        <x:v>fast x / slow z; plasticity</x:v>
      </x:c>
      <x:c r="G16" s="27" t="str">
        <x:v>Timescale mapping is a synthesis</x:v>
      </x:c>
      <x:c r="H16" s="27" t="str">
        <x:v>Add intrinsic-timescale and developmental plasticity literature</x:v>
      </x:c>
    </x:row>
    <x:row r="17" ht="36" customHeight="1">
      <x:c r="A17" s="27" t="str">
        <x:v>Methods / causal inference / measurement</x:v>
      </x:c>
      <x:c r="B17" s="27" t="n">
        <x:v>25</x:v>
      </x:c>
      <x:c r="C17" s="27" t="n">
        <x:v>12</x:v>
      </x:c>
      <x:c r="D17" s="27" t="str">
        <x:v>STRONG</x:v>
      </x:c>
      <x:c r="E17" s="27" t="str">
        <x:v>Which observed couplings are genuine and causal?</x:v>
      </x:c>
      <x:c r="F17" s="27" t="str">
        <x:v>identifiability; observability</x:v>
      </x:c>
      <x:c r="G17" s="27" t="str">
        <x:v>Measurement artifact risk high in hyperscanning</x:v>
      </x:c>
      <x:c r="H17" s="27" t="str">
        <x:v>Add null models and common-input controls</x:v>
      </x:c>
    </x:row>
    <x:row r="18" ht="36" customHeight="1">
      <x:c r="A18" s="27" t="str">
        <x:v>Contradictions / nulls / overclaim audit</x:v>
      </x:c>
      <x:c r="B18" s="27" t="n">
        <x:v>20</x:v>
      </x:c>
      <x:c r="C18" s="27" t="n">
        <x:v>22</x:v>
      </x:c>
      <x:c r="D18" s="27" t="str">
        <x:v>PASS</x:v>
      </x:c>
      <x:c r="E18" s="27" t="str">
        <x:v>What would falsify or weaken each attractive story?</x:v>
      </x:c>
      <x:c r="F18" s="27" t="str">
        <x:v>robustness boundary</x:v>
      </x:c>
      <x:c r="G18" s="27" t="str">
        <x:v>Must remain visible in lecture</x:v>
      </x:c>
      <x:c r="H18" s="27" t="str">
        <x:v>Actively acquire negative and replication studies</x:v>
      </x:c>
    </x:row>
    <x:row r="19" ht="36" customHeight="1"/>
    <x:row r="20" ht="36" customHeight="1"/>
    <x:row r="21" ht="36" customHeight="1"/>
    <x:row r="22" ht="36" customHeight="1"/>
    <x:row r="23" ht="36" customHeight="1"/>
    <x:row r="24" ht="36" customHeight="1"/>
    <x:row r="25" ht="36" customHeight="1"/>
    <x:row r="26" ht="36" customHeight="1"/>
    <x:row r="27" ht="36" customHeight="1"/>
    <x:row r="28" ht="36" customHeight="1"/>
    <x:row r="29" ht="36" customHeight="1"/>
    <x:row r="30" ht="36" customHeight="1"/>
    <x:row r="31" ht="36" customHeight="1"/>
    <x:row r="32" ht="36" customHeight="1"/>
    <x:row r="33" ht="36" customHeight="1"/>
    <x:row r="34" ht="36" customHeight="1"/>
    <x:row r="35" ht="36" customHeight="1"/>
    <x:row r="36" ht="36" customHeight="1"/>
    <x:row r="37" ht="36" customHeight="1"/>
    <x:row r="38" ht="36" customHeight="1"/>
    <x:row r="39" ht="36" customHeight="1"/>
    <x:row r="40" ht="36" customHeight="1"/>
    <x:row r="41" ht="36" customHeight="1"/>
    <x:row r="42" ht="36" customHeight="1"/>
    <x:row r="43" ht="36" customHeight="1"/>
    <x:row r="44" ht="36" customHeight="1"/>
    <x:row r="45" ht="36" customHeight="1"/>
    <x:row r="46" ht="36" customHeight="1"/>
    <x:row r="47" ht="36" customHeight="1"/>
    <x:row r="48" ht="36" customHeight="1"/>
    <x:row r="49" ht="36" customHeight="1"/>
    <x:row r="50" ht="36" customHeight="1"/>
    <x:row r="51" ht="36" customHeight="1"/>
    <x:row r="52" ht="36" customHeight="1"/>
    <x:row r="53" ht="36" customHeight="1"/>
    <x:row r="54" ht="36" customHeight="1"/>
    <x:row r="55" ht="36" customHeight="1"/>
    <x:row r="56" ht="36" customHeight="1"/>
    <x:row r="57" ht="36" customHeight="1"/>
    <x:row r="58" ht="36" customHeight="1"/>
    <x:row r="59" ht="36" customHeight="1"/>
    <x:row r="60" ht="36" customHeight="1"/>
    <x:row r="61" ht="36" customHeight="1"/>
    <x:row r="62" ht="36" customHeight="1"/>
    <x:row r="63" ht="36" customHeight="1"/>
    <x:row r="64" ht="36" customHeight="1"/>
    <x:row r="65" ht="36" customHeight="1"/>
    <x:row r="66" ht="36" customHeight="1"/>
    <x:row r="67" ht="36" customHeight="1"/>
    <x:row r="68" ht="36" customHeight="1"/>
    <x:row r="69" ht="36" customHeight="1"/>
    <x:row r="70" ht="36" customHeight="1"/>
    <x:row r="71" ht="36" customHeight="1"/>
    <x:row r="72" ht="36" customHeight="1"/>
    <x:row r="73" ht="36" customHeight="1"/>
    <x:row r="74" ht="36" customHeight="1"/>
    <x:row r="75" ht="36" customHeight="1"/>
    <x:row r="76" ht="36" customHeight="1"/>
    <x:row r="77" ht="36" customHeight="1"/>
    <x:row r="78" ht="36" customHeight="1"/>
    <x:row r="79" ht="36" customHeight="1"/>
    <x:row r="80" ht="36" customHeight="1"/>
    <x:row r="81" ht="36" customHeight="1"/>
    <x:row r="82" ht="36" customHeight="1"/>
    <x:row r="83" ht="36" customHeight="1"/>
    <x:row r="84" ht="36" customHeight="1"/>
    <x:row r="85" ht="36" customHeight="1"/>
    <x:row r="86" ht="36" customHeight="1"/>
    <x:row r="87" ht="36" customHeight="1"/>
    <x:row r="88" ht="36" customHeight="1"/>
    <x:row r="89" ht="36" customHeight="1"/>
    <x:row r="90" ht="36" customHeight="1"/>
    <x:row r="91" ht="36" customHeight="1"/>
    <x:row r="92" ht="36" customHeight="1"/>
    <x:row r="93" ht="36" customHeight="1"/>
    <x:row r="94" ht="36" customHeight="1"/>
    <x:row r="95" ht="36" customHeight="1"/>
    <x:row r="96" ht="36" customHeight="1"/>
    <x:row r="97" ht="36" customHeight="1"/>
    <x:row r="98" ht="36" customHeight="1"/>
    <x:row r="99" ht="36" customHeight="1"/>
    <x:row r="100" ht="36" customHeight="1"/>
    <x:row r="101" ht="36" customHeight="1"/>
    <x:row r="102" ht="36" customHeight="1"/>
    <x:row r="103" ht="36" customHeight="1"/>
    <x:row r="104" ht="36" customHeight="1"/>
    <x:row r="105" ht="36" customHeight="1"/>
    <x:row r="106" ht="36" customHeight="1"/>
    <x:row r="107" ht="36" customHeight="1"/>
    <x:row r="108" ht="36" customHeight="1"/>
    <x:row r="109" ht="36" customHeight="1"/>
    <x:row r="110" ht="36" customHeight="1"/>
    <x:row r="111" ht="36" customHeight="1"/>
    <x:row r="112" ht="36" customHeight="1"/>
    <x:row r="113" ht="36" customHeight="1"/>
    <x:row r="114" ht="36" customHeight="1"/>
    <x:row r="115" ht="36" customHeight="1"/>
    <x:row r="116" ht="36" customHeight="1"/>
    <x:row r="117" ht="36" customHeight="1"/>
    <x:row r="118" ht="36" customHeight="1"/>
    <x:row r="119" ht="36" customHeight="1"/>
    <x:row r="120" ht="36" customHeight="1"/>
    <x:row r="121" ht="36" customHeight="1"/>
    <x:row r="122" ht="36" customHeight="1"/>
    <x:row r="123" ht="36" customHeight="1"/>
    <x:row r="124" ht="36" customHeight="1"/>
    <x:row r="125" ht="36" customHeight="1"/>
    <x:row r="126" ht="36" customHeight="1"/>
    <x:row r="127" ht="36" customHeight="1"/>
    <x:row r="128" ht="36" customHeight="1"/>
    <x:row r="129" ht="36" customHeight="1"/>
    <x:row r="130" ht="36" customHeight="1"/>
    <x:row r="131" ht="36" customHeight="1"/>
    <x:row r="132" ht="36" customHeight="1"/>
    <x:row r="133" ht="36" customHeight="1"/>
    <x:row r="134" ht="36" customHeight="1"/>
    <x:row r="135" ht="36" customHeight="1"/>
    <x:row r="136" ht="36" customHeight="1"/>
    <x:row r="137" ht="36" customHeight="1"/>
    <x:row r="138" ht="36" customHeight="1"/>
    <x:row r="139" ht="36" customHeight="1"/>
    <x:row r="140" ht="36" customHeight="1"/>
    <x:row r="141" ht="36" customHeight="1"/>
    <x:row r="142" ht="36" customHeight="1"/>
    <x:row r="143" ht="36" customHeight="1"/>
    <x:row r="144" ht="36" customHeight="1"/>
    <x:row r="145" ht="36" customHeight="1"/>
    <x:row r="146" ht="36" customHeight="1"/>
    <x:row r="147" ht="36" customHeight="1"/>
    <x:row r="148" ht="36" customHeight="1"/>
    <x:row r="149" ht="36" customHeight="1"/>
    <x:row r="150" ht="36" customHeight="1"/>
    <x:row r="151" ht="36" customHeight="1"/>
    <x:row r="152" ht="36" customHeight="1"/>
    <x:row r="153" ht="36" customHeight="1"/>
    <x:row r="154" ht="36" customHeight="1"/>
    <x:row r="155" ht="36" customHeight="1"/>
    <x:row r="156" ht="36" customHeight="1"/>
    <x:row r="157" ht="36" customHeight="1"/>
    <x:row r="158" ht="36" customHeight="1"/>
    <x:row r="159" ht="36" customHeight="1"/>
    <x:row r="160" ht="36" customHeight="1"/>
    <x:row r="161" ht="36" customHeight="1"/>
    <x:row r="162" ht="36" customHeight="1"/>
    <x:row r="163" ht="36" customHeight="1"/>
    <x:row r="164" ht="36" customHeight="1"/>
    <x:row r="165" ht="36" customHeight="1"/>
    <x:row r="166" ht="36" customHeight="1"/>
    <x:row r="167" ht="36" customHeight="1"/>
    <x:row r="168" ht="36" customHeight="1"/>
    <x:row r="169" ht="36" customHeight="1"/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48" hidden="0" customWidth="1"/>
    <x:col min="4" max="4" width="30" hidden="0" customWidth="1"/>
    <x:col min="5" max="5" width="25" hidden="0" customWidth="1"/>
    <x:col min="6" max="6" width="8" hidden="0" customWidth="1"/>
    <x:col min="7" max="7" width="34" hidden="0" customWidth="1"/>
    <x:col min="8" max="8" width="40" hidden="0" customWidth="1"/>
    <x:col min="9" max="9" width="50" hidden="0" customWidth="1"/>
    <x:col min="10" max="10" width="24" hidden="0" customWidth="1"/>
  </x:cols>
  <x:sheetData>
    <x:row r="1" ht="30" customHeight="1">
      <x:c r="A1" s="5" t="str">
        <x:v>CURATED LANDMARK SPINE — PASS 2 COMPLETE · 166 ANCHORS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6" customHeight="1"/>
    <x:row r="3" ht="36" customHeight="1">
      <x:c r="A3" s="14" t="str">
        <x:v>ID</x:v>
      </x:c>
      <x:c r="B3" s="14" t="str">
        <x:v>Lane</x:v>
      </x:c>
      <x:c r="C3" s="14" t="str">
        <x:v>Title</x:v>
      </x:c>
      <x:c r="D3" s="14" t="str">
        <x:v>Authors / program</x:v>
      </x:c>
      <x:c r="E3" s="14" t="str">
        <x:v>Evidence role</x:v>
      </x:c>
      <x:c r="F3" s="14" t="str">
        <x:v>Tier</x:v>
      </x:c>
      <x:c r="G3" s="14" t="str">
        <x:v>FH use</x:v>
      </x:c>
      <x:c r="H3" s="14" t="str">
        <x:v>Boundary / caveat</x:v>
      </x:c>
      <x:c r="I3" s="14" t="str">
        <x:v>Source URL</x:v>
      </x:c>
      <x:c r="J3" s="14" t="str">
        <x:v>Notes</x:v>
      </x:c>
    </x:row>
    <x:row r="4" ht="36" customHeight="1">
      <x:c r="A4" s="27" t="str">
        <x:v>S001</x:v>
      </x:c>
      <x:c r="B4" s="27" t="str">
        <x:v>Attachment</x:v>
      </x:c>
      <x:c r="C4" s="27" t="str">
        <x:v>An attachment perspective on psychopathology</x:v>
      </x:c>
      <x:c r="D4" s="27" t="str">
        <x:v>Mikulincer &amp; Shaver</x:v>
      </x:c>
      <x:c r="E4" s="27" t="str">
        <x:v>Major review</x:v>
      </x:c>
      <x:c r="F4" s="27" t="str">
        <x:v>A</x:v>
      </x:c>
      <x:c r="G4" s="27" t="str">
        <x:v>Attachment as history-dependent regulation</x:v>
      </x:c>
      <x:c r="H4" s="27" t="str">
        <x:v>Broad review; not causal proof</x:v>
      </x:c>
      <x:c r="I4" s="27" t="str">
        <x:v>https://onlinelibrary.wiley.com/doi/pdfdirect/10.1016/j.wpsyc.2012.01.003</x:v>
      </x:c>
      <x:c r="J4" s="27" t="str"/>
    </x:row>
    <x:row r="5" ht="36" customHeight="1">
      <x:c r="A5" s="27" t="str">
        <x:v>S002</x:v>
      </x:c>
      <x:c r="B5" s="27" t="str">
        <x:v>Attachment</x:v>
      </x:c>
      <x:c r="C5" s="27" t="str">
        <x:v>A functional neuro-anatomical model of human attachment (NAMA)</x:v>
      </x:c>
      <x:c r="D5" s="27" t="str">
        <x:v>Long, Verbeke, Ein-Dor, Vrtička</x:v>
      </x:c>
      <x:c r="E5" s="27" t="str">
        <x:v>Integrative social neuroscience model</x:v>
      </x:c>
      <x:c r="F5" s="27" t="str">
        <x:v>B</x:v>
      </x:c>
      <x:c r="G5" s="27" t="str">
        <x:v>Link attachment to distributed networks</x:v>
      </x:c>
      <x:c r="H5" s="27" t="str">
        <x:v>Model integrates heterogeneous paradigms</x:v>
      </x:c>
      <x:c r="I5" s="27" t="str">
        <x:v>https://www.sciencedirect.com/science/article/pii/S0010945220300356/pdf</x:v>
      </x:c>
      <x:c r="J5" s="27" t="str"/>
    </x:row>
    <x:row r="6" ht="36" customHeight="1">
      <x:c r="A6" s="27" t="str">
        <x:v>S003</x:v>
      </x:c>
      <x:c r="B6" s="27" t="str">
        <x:v>Attachment</x:v>
      </x:c>
      <x:c r="C6" s="27" t="str">
        <x:v>Sensitive periods in human social development</x:v>
      </x:c>
      <x:c r="D6" s="27" t="str">
        <x:v>Feldman</x:v>
      </x:c>
      <x:c r="E6" s="27" t="str">
        <x:v>Developmental review</x:v>
      </x:c>
      <x:c r="F6" s="27" t="str">
        <x:v>A</x:v>
      </x:c>
      <x:c r="G6" s="27" t="str">
        <x:v>Slow-variable construction through synchrony/OXT</x:v>
      </x:c>
      <x:c r="H6" s="27" t="str">
        <x:v>Sensitive period evidence not uniform</x:v>
      </x:c>
      <x:c r="I6" s="27" t="str">
        <x:v>https://www.cambridge.org/core/services/aop-cambridge-core/content/view/8B2635F5FD4CE2A029EAB653B5D0A212/S0954579415000048a.pdf</x:v>
      </x:c>
      <x:c r="J6" s="27" t="str"/>
    </x:row>
    <x:row r="7" ht="36" customHeight="1">
      <x:c r="A7" s="27" t="str">
        <x:v>S004</x:v>
      </x:c>
      <x:c r="B7" s="27" t="str">
        <x:v>Attachment</x:v>
      </x:c>
      <x:c r="C7" s="27" t="str">
        <x:v>The Parent's Capacity to Treat the Child as a Psychological Agent</x:v>
      </x:c>
      <x:c r="D7" s="27" t="str">
        <x:v>Sharp &amp; Fonagy</x:v>
      </x:c>
      <x:c r="E7" s="27" t="str">
        <x:v>Developmental psychopathology review</x:v>
      </x:c>
      <x:c r="F7" s="27" t="str">
        <x:v>B</x:v>
      </x:c>
      <x:c r="G7" s="27" t="str">
        <x:v>Mentalizing / epistemic trust bridge</x:v>
      </x:c>
      <x:c r="H7" s="27" t="str">
        <x:v>Construct measurement varies</x:v>
      </x:c>
      <x:c r="I7" s="27" t="str">
        <x:v>https://discovery.ucl.ac.uk/150118/1/Fonagy_child_as_agent_template_resubmitted_12_18_WB.pdf</x:v>
      </x:c>
      <x:c r="J7" s="27" t="str"/>
    </x:row>
    <x:row r="8" ht="36" customHeight="1">
      <x:c r="A8" s="27" t="str">
        <x:v>S005</x:v>
      </x:c>
      <x:c r="B8" s="27" t="str">
        <x:v>Attachment</x:v>
      </x:c>
      <x:c r="C8" s="27" t="str">
        <x:v>Parental Reflective Functioning: Theory, Research, and Clinical Applications</x:v>
      </x:c>
      <x:c r="D8" s="27" t="str">
        <x:v>Luyten et al.</x:v>
      </x:c>
      <x:c r="E8" s="27" t="str">
        <x:v>Review</x:v>
      </x:c>
      <x:c r="F8" s="27" t="str">
        <x:v>B</x:v>
      </x:c>
      <x:c r="G8" s="27" t="str">
        <x:v>Relational model updating</x:v>
      </x:c>
      <x:c r="H8" s="27" t="str">
        <x:v>Theory-heavy</x:v>
      </x:c>
      <x:c r="I8" s="27" t="str">
        <x:v>https://discovery.ucl.ac.uk/1498813/3/Fonagy_aPSC_parental%20reflective%20functioningFINAL.pdf</x:v>
      </x:c>
      <x:c r="J8" s="27" t="str"/>
    </x:row>
    <x:row r="9" ht="36" customHeight="1">
      <x:c r="A9" s="27" t="str">
        <x:v>S006</x:v>
      </x:c>
      <x:c r="B9" s="27" t="str">
        <x:v>Attachment</x:v>
      </x:c>
      <x:c r="C9" s="27" t="str">
        <x:v>Early Adverse Experiences and the Developing Brain</x:v>
      </x:c>
      <x:c r="D9" s="27" t="str">
        <x:v>Bick &amp; Nelson</x:v>
      </x:c>
      <x:c r="E9" s="27" t="str">
        <x:v>Review</x:v>
      </x:c>
      <x:c r="F9" s="27" t="str">
        <x:v>A</x:v>
      </x:c>
      <x:c r="G9" s="27" t="str">
        <x:v>Slow landscape formation</x:v>
      </x:c>
      <x:c r="H9" s="27" t="str">
        <x:v>Adversity is heterogeneous</x:v>
      </x:c>
      <x:c r="I9" s="27" t="str">
        <x:v>https://www.nature.com/articles/npp2015252.pdf</x:v>
      </x:c>
      <x:c r="J9" s="27" t="str"/>
    </x:row>
    <x:row r="10" ht="36" customHeight="1">
      <x:c r="A10" s="27" t="str">
        <x:v>S007</x:v>
      </x:c>
      <x:c r="B10" s="27" t="str">
        <x:v>Attachment</x:v>
      </x:c>
      <x:c r="C10" s="27" t="str">
        <x:v>Early life stress and development: potential mechanisms for adverse outcomes</x:v>
      </x:c>
      <x:c r="D10" s="27" t="str">
        <x:v>Smith &amp; Pollak</x:v>
      </x:c>
      <x:c r="E10" s="27" t="str">
        <x:v>Review</x:v>
      </x:c>
      <x:c r="F10" s="27" t="str">
        <x:v>A</x:v>
      </x:c>
      <x:c r="G10" s="27" t="str">
        <x:v>Developmental fast–slow bridge</x:v>
      </x:c>
      <x:c r="H10" s="27" t="str">
        <x:v>Mechanisms vary across exposure type</x:v>
      </x:c>
      <x:c r="I10" s="27" t="str">
        <x:v>https://jneurodevdisorders.biomedcentral.com/counter/pdf/10.1186/s11689-020-09337-y</x:v>
      </x:c>
      <x:c r="J10" s="27" t="str"/>
    </x:row>
    <x:row r="11" ht="36" customHeight="1">
      <x:c r="A11" s="27" t="str">
        <x:v>S008</x:v>
      </x:c>
      <x:c r="B11" s="27" t="str">
        <x:v>Social buffering</x:v>
      </x:c>
      <x:c r="C11" s="27" t="str">
        <x:v>The role of oxytocin in social bonding, stress regulation and mental health</x:v>
      </x:c>
      <x:c r="D11" s="27" t="str">
        <x:v>Olff et al.</x:v>
      </x:c>
      <x:c r="E11" s="27" t="str">
        <x:v>Major review</x:v>
      </x:c>
      <x:c r="F11" s="27" t="str">
        <x:v>A</x:v>
      </x:c>
      <x:c r="G11" s="27" t="str">
        <x:v>Social buffering + neuromodulation</x:v>
      </x:c>
      <x:c r="H11" s="27" t="str">
        <x:v>Strong context dependence</x:v>
      </x:c>
      <x:c r="I11" s="27" t="str">
        <x:v>https://www.sciencedirect.com/science/article/pii/S0306453013002369/pdf</x:v>
      </x:c>
      <x:c r="J11" s="27" t="str"/>
    </x:row>
    <x:row r="12" ht="36" customHeight="1">
      <x:c r="A12" s="27" t="str">
        <x:v>S009</x:v>
      </x:c>
      <x:c r="B12" s="27" t="str">
        <x:v>Social buffering</x:v>
      </x:c>
      <x:c r="C12" s="27" t="str">
        <x:v>Neuroendocrinology of coping styles</x:v>
      </x:c>
      <x:c r="D12" s="27" t="str">
        <x:v>Koolhaas et al.</x:v>
      </x:c>
      <x:c r="E12" s="27" t="str">
        <x:v>Review</x:v>
      </x:c>
      <x:c r="F12" s="27" t="str">
        <x:v>A</x:v>
      </x:c>
      <x:c r="G12" s="27" t="str">
        <x:v>Stress-state parameters</x:v>
      </x:c>
      <x:c r="H12" s="27" t="str">
        <x:v>Animal-to-human transfer limits</x:v>
      </x:c>
      <x:c r="I12" s="27" t="str">
        <x:v>https://research.rug.nl/files/6750004/2010FrontNeuroendocrinolKoolhaas.pdf</x:v>
      </x:c>
      <x:c r="J12" s="27" t="str"/>
    </x:row>
    <x:row r="13" ht="36" customHeight="1">
      <x:c r="A13" s="27" t="str">
        <x:v>S010</x:v>
      </x:c>
      <x:c r="B13" s="27" t="str">
        <x:v>Social buffering</x:v>
      </x:c>
      <x:c r="C13" s="27" t="str">
        <x:v>Modulation of the HPA Axis by Early Life Stress Exposure</x:v>
      </x:c>
      <x:c r="D13" s="27" t="str">
        <x:v>van Bodegom et al.</x:v>
      </x:c>
      <x:c r="E13" s="27" t="str">
        <x:v>Review</x:v>
      </x:c>
      <x:c r="F13" s="27" t="str">
        <x:v>A</x:v>
      </x:c>
      <x:c r="G13" s="27" t="str">
        <x:v>Slow HPA adaptation</x:v>
      </x:c>
      <x:c r="H13" s="27" t="str">
        <x:v>Mostly developmental/preclinical integration</x:v>
      </x:c>
      <x:c r="I13" s="27" t="str">
        <x:v>https://www.frontiersin.org/articles/10.3389/fncel.2017.00087/pdf</x:v>
      </x:c>
      <x:c r="J13" s="27" t="str"/>
    </x:row>
    <x:row r="14" ht="36" customHeight="1">
      <x:c r="A14" s="27" t="str">
        <x:v>S011</x:v>
      </x:c>
      <x:c r="B14" s="27" t="str">
        <x:v>Social buffering</x:v>
      </x:c>
      <x:c r="C14" s="27" t="str">
        <x:v>Annual Research Review: Early adversity, HPA axis, and child psychopathology</x:v>
      </x:c>
      <x:c r="D14" s="27" t="str">
        <x:v>Koss &amp; Gunnar</x:v>
      </x:c>
      <x:c r="E14" s="27" t="str">
        <x:v>Major review</x:v>
      </x:c>
      <x:c r="F14" s="27" t="str">
        <x:v>A</x:v>
      </x:c>
      <x:c r="G14" s="27" t="str">
        <x:v>Stress-buffering developmental bridge</x:v>
      </x:c>
      <x:c r="H14" s="27" t="str">
        <x:v>Developmental moderators substantial</x:v>
      </x:c>
      <x:c r="I14" s="27" t="str">
        <x:v>https://onlinelibrary.wiley.com/doi/pdfdirect/10.1111/jcpp.12784</x:v>
      </x:c>
      <x:c r="J14" s="27" t="str"/>
    </x:row>
    <x:row r="15" ht="36" customHeight="1">
      <x:c r="A15" s="27" t="str">
        <x:v>S012</x:v>
      </x:c>
      <x:c r="B15" s="27" t="str">
        <x:v>Social buffering</x:v>
      </x:c>
      <x:c r="C15" s="27" t="str">
        <x:v>Ten Surprising Facts About Stressful Life Events and Disease Risk</x:v>
      </x:c>
      <x:c r="D15" s="27" t="str">
        <x:v>Cohen, Murphy, Prather</x:v>
      </x:c>
      <x:c r="E15" s="27" t="str">
        <x:v>Review</x:v>
      </x:c>
      <x:c r="F15" s="27" t="str">
        <x:v>A</x:v>
      </x:c>
      <x:c r="G15" s="27" t="str">
        <x:v>Stress burden and moderators</x:v>
      </x:c>
      <x:c r="H15" s="27" t="str">
        <x:v>Not specific to attachment</x:v>
      </x:c>
      <x:c r="I15" s="27" t="str">
        <x:v>https://www.annualreviews.org/doi/pdf/10.1146/annurev-psych-010418-102857</x:v>
      </x:c>
      <x:c r="J15" s="27" t="str"/>
    </x:row>
    <x:row r="16" ht="36" customHeight="1">
      <x:c r="A16" s="27" t="str">
        <x:v>S013</x:v>
      </x:c>
      <x:c r="B16" s="27" t="str">
        <x:v>Co-regulation</x:v>
      </x:c>
      <x:c r="C16" s="27" t="str">
        <x:v>The psychology of emotion regulation: An integrative review</x:v>
      </x:c>
      <x:c r="D16" s="27" t="str">
        <x:v>Koole</x:v>
      </x:c>
      <x:c r="E16" s="27" t="str">
        <x:v>Integrative review</x:v>
      </x:c>
      <x:c r="F16" s="27" t="str">
        <x:v>A</x:v>
      </x:c>
      <x:c r="G16" s="27" t="str">
        <x:v>Self-regulation baseline before co-regulation</x:v>
      </x:c>
      <x:c r="H16" s="27" t="str">
        <x:v>Not dyad-specific</x:v>
      </x:c>
      <x:c r="I16" s="27" t="str">
        <x:v>https://research.vu.nl/files/2599118/Koole%20Cognition%20and%20Emotion%2023(1)%202009%20u.pdf</x:v>
      </x:c>
      <x:c r="J16" s="27" t="str"/>
    </x:row>
    <x:row r="17" ht="36" customHeight="1">
      <x:c r="A17" s="27" t="str">
        <x:v>S014</x:v>
      </x:c>
      <x:c r="B17" s="27" t="str">
        <x:v>Co-regulation</x:v>
      </x:c>
      <x:c r="C17" s="27" t="str">
        <x:v>Relational regulation theory</x:v>
      </x:c>
      <x:c r="D17" s="27" t="str">
        <x:v>Lakey &amp; Orehek</x:v>
      </x:c>
      <x:c r="E17" s="27" t="str">
        <x:v>Theory/review</x:v>
      </x:c>
      <x:c r="F17" s="27" t="str">
        <x:v>B</x:v>
      </x:c>
      <x:c r="G17" s="27" t="str">
        <x:v>Relationship-specific regulation</x:v>
      </x:c>
      <x:c r="H17" s="27" t="str">
        <x:v>Theory needs mechanistic triangulation</x:v>
      </x:c>
      <x:c r="I17" s="27" t="str">
        <x:v>https://research.rug.nl/files/149972773/Relational_Regulation_Theory_A_New_Approach_to_Explain_the_Link_Between.pdf</x:v>
      </x:c>
      <x:c r="J17" s="27" t="str"/>
    </x:row>
    <x:row r="18" ht="36" customHeight="1">
      <x:c r="A18" s="27" t="str">
        <x:v>S015</x:v>
      </x:c>
      <x:c r="B18" s="27" t="str">
        <x:v>Co-regulation</x:v>
      </x:c>
      <x:c r="C18" s="27" t="str">
        <x:v>Resilience in Development and Psychopathology: Multisystem Perspectives</x:v>
      </x:c>
      <x:c r="D18" s="27" t="str">
        <x:v>Masten et al.</x:v>
      </x:c>
      <x:c r="E18" s="27" t="str">
        <x:v>Major review</x:v>
      </x:c>
      <x:c r="F18" s="27" t="str">
        <x:v>A</x:v>
      </x:c>
      <x:c r="G18" s="27" t="str">
        <x:v>Multi-system coupled ecology</x:v>
      </x:c>
      <x:c r="H18" s="27" t="str">
        <x:v>Broad framework</x:v>
      </x:c>
      <x:c r="I18" s="27" t="str">
        <x:v>https://www.annualreviews.org/doi/pdf/10.1146/annurev-clinpsy-081219-120307</x:v>
      </x:c>
      <x:c r="J18" s="27" t="str"/>
    </x:row>
    <x:row r="19" ht="36" customHeight="1">
      <x:c r="A19" s="27" t="str">
        <x:v>S016</x:v>
      </x:c>
      <x:c r="B19" s="27" t="str">
        <x:v>Co-regulation</x:v>
      </x:c>
      <x:c r="C19" s="27" t="str">
        <x:v>Resilience in mental health: linking psychological and neurobiological perspectives</x:v>
      </x:c>
      <x:c r="D19" s="27" t="str">
        <x:v>Rutten et al.</x:v>
      </x:c>
      <x:c r="E19" s="27" t="str">
        <x:v>Review</x:v>
      </x:c>
      <x:c r="F19" s="27" t="str">
        <x:v>A</x:v>
      </x:c>
      <x:c r="G19" s="27" t="str">
        <x:v>Dynamic resilience / state transition</x:v>
      </x:c>
      <x:c r="H19" s="27" t="str">
        <x:v>Not relationship-specific</x:v>
      </x:c>
      <x:c r="I19" s="27" t="str">
        <x:v>https://onlinelibrary.wiley.com/doi/pdfdirect/10.1111/acps.12095</x:v>
      </x:c>
      <x:c r="J19" s="27" t="str"/>
    </x:row>
    <x:row r="20" ht="36" customHeight="1">
      <x:c r="A20" s="27" t="str">
        <x:v>S017</x:v>
      </x:c>
      <x:c r="B20" s="27" t="str">
        <x:v>Synchrony</x:v>
      </x:c>
      <x:c r="C20" s="27" t="str">
        <x:v>Inter-Brain Synchronization during Social Interaction</x:v>
      </x:c>
      <x:c r="D20" s="27" t="str">
        <x:v>Dumas et al.</x:v>
      </x:c>
      <x:c r="E20" s="27" t="str">
        <x:v>Foundational hyperscanning experiment</x:v>
      </x:c>
      <x:c r="F20" s="27" t="str">
        <x:v>B</x:v>
      </x:c>
      <x:c r="G20" s="27" t="str">
        <x:v>Coupled neural dynamics</x:v>
      </x:c>
      <x:c r="H20" s="27" t="str">
        <x:v>Small early study; common-input concerns</x:v>
      </x:c>
      <x:c r="I20" s="27" t="str">
        <x:v>https://journals.plos.org/plosone/article/file?id=10.1371/journal.pone.0012166&amp;type=printable</x:v>
      </x:c>
      <x:c r="J20" s="27" t="str"/>
    </x:row>
    <x:row r="21" ht="36" customHeight="1">
      <x:c r="A21" s="27" t="str">
        <x:v>S018</x:v>
      </x:c>
      <x:c r="B21" s="27" t="str">
        <x:v>Synchrony</x:v>
      </x:c>
      <x:c r="C21" s="27" t="str">
        <x:v>Hyperscanning: A Valid Method to Study Neural Inter-brain Underpinnings of Social Interaction</x:v>
      </x:c>
      <x:c r="D21" s="27" t="str">
        <x:v>Czeszumski et al.</x:v>
      </x:c>
      <x:c r="E21" s="27" t="str">
        <x:v>Methods review</x:v>
      </x:c>
      <x:c r="F21" s="27" t="str">
        <x:v>A</x:v>
      </x:c>
      <x:c r="G21" s="27" t="str">
        <x:v>Methodological foundation</x:v>
      </x:c>
      <x:c r="H21" s="27" t="str">
        <x:v>Validity depends on null models and design</x:v>
      </x:c>
      <x:c r="I21" s="27" t="str">
        <x:v>https://www.frontiersin.org/articles/10.3389/fnhum.2020.00039/pdf</x:v>
      </x:c>
      <x:c r="J21" s="27" t="str"/>
    </x:row>
    <x:row r="22" ht="36" customHeight="1">
      <x:c r="A22" s="27" t="str">
        <x:v>S019</x:v>
      </x:c>
      <x:c r="B22" s="27" t="str">
        <x:v>Synchrony</x:v>
      </x:c>
      <x:c r="C22" s="27" t="str">
        <x:v>Neural Synchronization during Face-to-Face Communication</x:v>
      </x:c>
      <x:c r="D22" s="27" t="str">
        <x:v>Jiang et al.</x:v>
      </x:c>
      <x:c r="E22" s="27" t="str">
        <x:v>Human hyperscanning experiment</x:v>
      </x:c>
      <x:c r="F22" s="27" t="str">
        <x:v>B</x:v>
      </x:c>
      <x:c r="G22" s="27" t="str">
        <x:v>Mutual prediction / coupling</x:v>
      </x:c>
      <x:c r="H22" s="27" t="str">
        <x:v>Communication task specific</x:v>
      </x:c>
      <x:c r="I22" s="27" t="str">
        <x:v>https://www.jneurosci.org/content/jneuro/32/45/16064.full.pdf</x:v>
      </x:c>
      <x:c r="J22" s="27" t="str"/>
    </x:row>
    <x:row r="23" ht="36" customHeight="1">
      <x:c r="A23" s="27" t="str">
        <x:v>S020</x:v>
      </x:c>
      <x:c r="B23" s="27" t="str">
        <x:v>Synchrony</x:v>
      </x:c>
      <x:c r="C23" s="27" t="str">
        <x:v>Synchrony in Psychotherapy: A Review and Integrative Framework</x:v>
      </x:c>
      <x:c r="D23" s="27" t="str">
        <x:v>Koole &amp; Tschacher</x:v>
      </x:c>
      <x:c r="E23" s="27" t="str">
        <x:v>Review</x:v>
      </x:c>
      <x:c r="F23" s="27" t="str">
        <x:v>A</x:v>
      </x:c>
      <x:c r="G23" s="27" t="str">
        <x:v>Therapy as coupled system</x:v>
      </x:c>
      <x:c r="H23" s="27" t="str">
        <x:v>Synchrony meaning is context-sensitive</x:v>
      </x:c>
      <x:c r="I23" s="27" t="str">
        <x:v>https://www.frontiersin.org/articles/10.3389/fpsyg.2016.00862/pdf</x:v>
      </x:c>
      <x:c r="J23" s="27" t="str"/>
    </x:row>
    <x:row r="24" ht="36" customHeight="1">
      <x:c r="A24" s="27" t="str">
        <x:v>S021</x:v>
      </x:c>
      <x:c r="B24" s="27" t="str">
        <x:v>Synchrony</x:v>
      </x:c>
      <x:c r="C24" s="27" t="str">
        <x:v>Brain-to-Brain Synchrony during Naturalistic Social Interactions</x:v>
      </x:c>
      <x:c r="D24" s="27" t="str">
        <x:v>Kinreich et al.</x:v>
      </x:c>
      <x:c r="E24" s="27" t="str">
        <x:v>Naturalistic human study</x:v>
      </x:c>
      <x:c r="F24" s="27" t="str">
        <x:v>B</x:v>
      </x:c>
      <x:c r="G24" s="27" t="str">
        <x:v>Naturalistic dyadic coupling</x:v>
      </x:c>
      <x:c r="H24" s="27" t="str">
        <x:v>Synchrony ≠ mechanism by itself</x:v>
      </x:c>
      <x:c r="I24" s="27" t="str">
        <x:v>https://www.nature.com/articles/s41598-017-17339-5.pdf</x:v>
      </x:c>
      <x:c r="J24" s="27" t="str"/>
    </x:row>
    <x:row r="25" ht="36" customHeight="1">
      <x:c r="A25" s="27" t="str">
        <x:v>S022</x:v>
      </x:c>
      <x:c r="B25" s="27" t="str">
        <x:v>Synchrony</x:v>
      </x:c>
      <x:c r="C25" s="27" t="str">
        <x:v>On the interpretation of synchronization in EEG hyperscanning studies: a cautionary note</x:v>
      </x:c>
      <x:c r="D25" s="27" t="str">
        <x:v>Burgess</x:v>
      </x:c>
      <x:c r="E25" s="27" t="str">
        <x:v>Methods critique</x:v>
      </x:c>
      <x:c r="F25" s="27" t="str">
        <x:v>A</x:v>
      </x:c>
      <x:c r="G25" s="27" t="str">
        <x:v>Contradiction/method audit</x:v>
      </x:c>
      <x:c r="H25" s="27" t="str">
        <x:v>Highlights spurious synchrony risks</x:v>
      </x:c>
      <x:c r="I25" s="27" t="str">
        <x:v>https://www.frontiersin.org/articles/10.3389/fnhum.2013.00881/pdf</x:v>
      </x:c>
      <x:c r="J25" s="27" t="str"/>
    </x:row>
    <x:row r="26" ht="36" customHeight="1">
      <x:c r="A26" s="27" t="str">
        <x:v>S023</x:v>
      </x:c>
      <x:c r="B26" s="27" t="str">
        <x:v>Synchrony</x:v>
      </x:c>
      <x:c r="C26" s="27" t="str">
        <x:v>Parenting Stress Undermines Mother-Child Brain-to-Brain Synchrony</x:v>
      </x:c>
      <x:c r="D26" s="27" t="str">
        <x:v>Azhari et al.</x:v>
      </x:c>
      <x:c r="E26" s="27" t="str">
        <x:v>Human fNIRS study</x:v>
      </x:c>
      <x:c r="F26" s="27" t="str">
        <x:v>B</x:v>
      </x:c>
      <x:c r="G26" s="27" t="str">
        <x:v>Stress modifies coupling</x:v>
      </x:c>
      <x:c r="H26" s="27" t="str">
        <x:v>Cross-sectional limitations</x:v>
      </x:c>
      <x:c r="I26" s="27" t="str">
        <x:v>https://www.nature.com/articles/s41598-019-47810-4.pdf</x:v>
      </x:c>
      <x:c r="J26" s="27" t="str"/>
    </x:row>
    <x:row r="27" ht="36" customHeight="1">
      <x:c r="A27" s="27" t="str">
        <x:v>S024</x:v>
      </x:c>
      <x:c r="B27" s="27" t="str">
        <x:v>Synchrony</x:v>
      </x:c>
      <x:c r="C27" s="27" t="str">
        <x:v>Cooperative Behavior Evokes Interbrain Synchrony: systematic review and meta-analysis</x:v>
      </x:c>
      <x:c r="D27" s="27" t="str">
        <x:v>Czeszumski et al.</x:v>
      </x:c>
      <x:c r="E27" s="27" t="str">
        <x:v>Systematic review/meta-analysis</x:v>
      </x:c>
      <x:c r="F27" s="27" t="str">
        <x:v>A</x:v>
      </x:c>
      <x:c r="G27" s="27" t="str">
        <x:v>Evidence that cooperative context modulates coupling</x:v>
      </x:c>
      <x:c r="H27" s="27" t="str">
        <x:v>fNIRS-specific evidence</x:v>
      </x:c>
      <x:c r="I27" s="27" t="str">
        <x:v>https://www.eneuro.org/content/eneuro/9/2/ENEURO.0268-21.2022.full.pdf</x:v>
      </x:c>
      <x:c r="J27" s="27" t="str"/>
    </x:row>
    <x:row r="28" ht="36" customHeight="1">
      <x:c r="A28" s="27" t="str">
        <x:v>S025</x:v>
      </x:c>
      <x:c r="B28" s="27" t="str">
        <x:v>Synchrony</x:v>
      </x:c>
      <x:c r="C28" s="27" t="str">
        <x:v>What has social neuroscience learned from hyperscanning studies of spoken communication?</x:v>
      </x:c>
      <x:c r="D28" s="27" t="str">
        <x:v>Kelsen et al.</x:v>
      </x:c>
      <x:c r="E28" s="27" t="str">
        <x:v>Systematic review</x:v>
      </x:c>
      <x:c r="F28" s="27" t="str">
        <x:v>A</x:v>
      </x:c>
      <x:c r="G28" s="27" t="str">
        <x:v>Communication coupling</x:v>
      </x:c>
      <x:c r="H28" s="27" t="str">
        <x:v>Heterogeneous methods</x:v>
      </x:c>
      <x:c r="I28" s="27" t="str">
        <x:v>https://www.sciencedirect.com/science/article/pii/S0149763420305650</x:v>
      </x:c>
      <x:c r="J28" s="27" t="str"/>
    </x:row>
    <x:row r="29" ht="36" customHeight="1">
      <x:c r="A29" s="27" t="str">
        <x:v>S026</x:v>
      </x:c>
      <x:c r="B29" s="27" t="str">
        <x:v>Synchrony</x:v>
      </x:c>
      <x:c r="C29" s="27" t="str">
        <x:v>Quantification of inter-brain coupling: review of current methods</x:v>
      </x:c>
      <x:c r="D29" s="27" t="str">
        <x:v>Hakim et al.</x:v>
      </x:c>
      <x:c r="E29" s="27" t="str">
        <x:v>Methods review</x:v>
      </x:c>
      <x:c r="F29" s="27" t="str">
        <x:v>A</x:v>
      </x:c>
      <x:c r="G29" s="27" t="str">
        <x:v>Observability / measurement bridge</x:v>
      </x:c>
      <x:c r="H29" s="27" t="str">
        <x:v>Metric choice can change conclusion</x:v>
      </x:c>
      <x:c r="I29" s="27" t="str">
        <x:v>https://discovery.ucl.ac.uk/10176475/1/1-s2.0-S1053811923005050-main.pdf</x:v>
      </x:c>
      <x:c r="J29" s="27" t="str"/>
    </x:row>
    <x:row r="30" ht="36" customHeight="1">
      <x:c r="A30" s="27" t="str">
        <x:v>S027</x:v>
      </x:c>
      <x:c r="B30" s="27" t="str">
        <x:v>Synchrony</x:v>
      </x:c>
      <x:c r="C30" s="27" t="str">
        <x:v>The role of touch in regulating inter-partner physiological coupling during empathy for pain</x:v>
      </x:c>
      <x:c r="D30" s="27" t="str">
        <x:v>Goldstein et al.</x:v>
      </x:c>
      <x:c r="E30" s="27" t="str">
        <x:v>Human experiment</x:v>
      </x:c>
      <x:c r="F30" s="27" t="str">
        <x:v>B</x:v>
      </x:c>
      <x:c r="G30" s="27" t="str">
        <x:v>Embodied coupling and analgesia</x:v>
      </x:c>
      <x:c r="H30" s="27" t="str">
        <x:v>Specific pain paradigm</x:v>
      </x:c>
      <x:c r="I30" s="27" t="str">
        <x:v>https://www.nature.com/articles/s41598-017-03627-7.pdf</x:v>
      </x:c>
      <x:c r="J30" s="27" t="str"/>
    </x:row>
    <x:row r="31" ht="36" customHeight="1">
      <x:c r="A31" s="27" t="str">
        <x:v>S028</x:v>
      </x:c>
      <x:c r="B31" s="27" t="str">
        <x:v>Synchrony</x:v>
      </x:c>
      <x:c r="C31" s="27" t="str">
        <x:v>Inter-brain synchrony in teams predicts collective performance</x:v>
      </x:c>
      <x:c r="D31" s="27" t="str">
        <x:v>Reinero, Dikker, Van Bavel</x:v>
      </x:c>
      <x:c r="E31" s="27" t="str">
        <x:v>Team study</x:v>
      </x:c>
      <x:c r="F31" s="27" t="str">
        <x:v>B</x:v>
      </x:c>
      <x:c r="G31" s="27" t="str">
        <x:v>Group-level coupled performance</x:v>
      </x:c>
      <x:c r="H31" s="27" t="str">
        <x:v>Prediction ≠ causal control</x:v>
      </x:c>
      <x:c r="I31" s="27" t="str">
        <x:v>https://academic.oup.com/scan/article-pdf/16/1-2/43/35918854/nsaa135.pdf</x:v>
      </x:c>
      <x:c r="J31" s="27" t="str"/>
    </x:row>
    <x:row r="32" ht="36" customHeight="1">
      <x:c r="A32" s="27" t="str">
        <x:v>S029</x:v>
      </x:c>
      <x:c r="B32" s="27" t="str">
        <x:v>Neuromodulation</x:v>
      </x:c>
      <x:c r="C32" s="27" t="str">
        <x:v>The Neuroendocrinology of Social Isolation</x:v>
      </x:c>
      <x:c r="D32" s="27" t="str">
        <x:v>Cacioppo et al.</x:v>
      </x:c>
      <x:c r="E32" s="27" t="str">
        <x:v>Major review</x:v>
      </x:c>
      <x:c r="F32" s="27" t="str">
        <x:v>A</x:v>
      </x:c>
      <x:c r="G32" s="27" t="str">
        <x:v>Social isolation as multi-system perturbation</x:v>
      </x:c>
      <x:c r="H32" s="27" t="str">
        <x:v>Broad causal pathways</x:v>
      </x:c>
      <x:c r="I32" s="27" t="str">
        <x:v>https://www.annualreviews.org/doi/pdf/10.1146/annurev-psych-010814-015240</x:v>
      </x:c>
      <x:c r="J32" s="27" t="str"/>
    </x:row>
    <x:row r="33" ht="36" customHeight="1">
      <x:c r="A33" s="27" t="str">
        <x:v>S030</x:v>
      </x:c>
      <x:c r="B33" s="27" t="str">
        <x:v>Neuromodulation</x:v>
      </x:c>
      <x:c r="C33" s="27" t="str">
        <x:v>Is Oxytocin 'Nature's Medicine'?</x:v>
      </x:c>
      <x:c r="D33" s="27" t="str">
        <x:v>Carter et al.</x:v>
      </x:c>
      <x:c r="E33" s="27" t="str">
        <x:v>Critical review</x:v>
      </x:c>
      <x:c r="F33" s="27" t="str">
        <x:v>A</x:v>
      </x:c>
      <x:c r="G33" s="27" t="str">
        <x:v>Oxytocin context/sex/state dependence</x:v>
      </x:c>
      <x:c r="H33" s="27" t="str">
        <x:v>Counters simplistic trust-hormone narrative</x:v>
      </x:c>
      <x:c r="I33" s="27" t="str">
        <x:v>https://pharmrev.aspetjournals.org/content/pharmrev/72/4/829.full.pdf</x:v>
      </x:c>
      <x:c r="J33" s="27" t="str"/>
    </x:row>
    <x:row r="34" ht="36" customHeight="1">
      <x:c r="A34" s="27" t="str">
        <x:v>S031</x:v>
      </x:c>
      <x:c r="B34" s="27" t="str">
        <x:v>Neuromodulation</x:v>
      </x:c>
      <x:c r="C34" s="27" t="str">
        <x:v>Dopamine and Oxytocin Interactions Underlying Behaviors</x:v>
      </x:c>
      <x:c r="D34" s="27" t="str">
        <x:v>Baskerville &amp; Douglas</x:v>
      </x:c>
      <x:c r="E34" s="27" t="str">
        <x:v>Review</x:v>
      </x:c>
      <x:c r="F34" s="27" t="str">
        <x:v>B</x:v>
      </x:c>
      <x:c r="G34" s="27" t="str">
        <x:v>Neuromodulatory interactions</x:v>
      </x:c>
      <x:c r="H34" s="27" t="str">
        <x:v>Much evidence preclinical</x:v>
      </x:c>
      <x:c r="I34" s="27" t="str">
        <x:v>https://onlinelibrary.wiley.com/doi/pdfdirect/10.1111/j.1755-5949.2010.00154.x</x:v>
      </x:c>
      <x:c r="J34" s="27" t="str"/>
    </x:row>
    <x:row r="35" ht="36" customHeight="1">
      <x:c r="A35" s="27" t="str">
        <x:v>S032</x:v>
      </x:c>
      <x:c r="B35" s="27" t="str">
        <x:v>Neuromodulation</x:v>
      </x:c>
      <x:c r="C35" s="27" t="str">
        <x:v>Oxytocin pathway gene networks in the human brain</x:v>
      </x:c>
      <x:c r="D35" s="27" t="str">
        <x:v>Quintana et al.</x:v>
      </x:c>
      <x:c r="E35" s="27" t="str">
        <x:v>Human transcriptomic/network study</x:v>
      </x:c>
      <x:c r="F35" s="27" t="str">
        <x:v>B</x:v>
      </x:c>
      <x:c r="G35" s="27" t="str">
        <x:v>Distributed OXT network</x:v>
      </x:c>
      <x:c r="H35" s="27" t="str">
        <x:v>Expression ≠ functional causation</x:v>
      </x:c>
      <x:c r="I35" s="27" t="str">
        <x:v>https://www.nature.com/articles/s41467-019-08503-8.pdf</x:v>
      </x:c>
      <x:c r="J35" s="27" t="str"/>
    </x:row>
    <x:row r="36" ht="36" customHeight="1">
      <x:c r="A36" s="27" t="str">
        <x:v>S033</x:v>
      </x:c>
      <x:c r="B36" s="27" t="str">
        <x:v>Neuromodulation</x:v>
      </x:c>
      <x:c r="C36" s="27" t="str">
        <x:v>Social Laughter Triggers Endogenous Opioid Release in Humans</x:v>
      </x:c>
      <x:c r="D36" s="27" t="str">
        <x:v>Manninen et al.</x:v>
      </x:c>
      <x:c r="E36" s="27" t="str">
        <x:v>Human PET study</x:v>
      </x:c>
      <x:c r="F36" s="27" t="str">
        <x:v>B</x:v>
      </x:c>
      <x:c r="G36" s="27" t="str">
        <x:v>Endogenous opioids/social bonding</x:v>
      </x:c>
      <x:c r="H36" s="27" t="str">
        <x:v>Specific social behavior</x:v>
      </x:c>
      <x:c r="I36" s="27" t="str">
        <x:v>https://www.jneurosci.org/content/jneuro/37/25/6125.full.pdf</x:v>
      </x:c>
      <x:c r="J36" s="27" t="str"/>
    </x:row>
    <x:row r="37" ht="36" customHeight="1">
      <x:c r="A37" s="27" t="str">
        <x:v>S034</x:v>
      </x:c>
      <x:c r="B37" s="27" t="str">
        <x:v>Neuromodulation</x:v>
      </x:c>
      <x:c r="C37" s="27" t="str">
        <x:v>Oxytocin and social motivation</x:v>
      </x:c>
      <x:c r="D37" s="27" t="str">
        <x:v>Gordon et al.</x:v>
      </x:c>
      <x:c r="E37" s="27" t="str">
        <x:v>Review</x:v>
      </x:c>
      <x:c r="F37" s="27" t="str">
        <x:v>B</x:v>
      </x:c>
      <x:c r="G37" s="27" t="str">
        <x:v>OXT as salience/motivation modulator</x:v>
      </x:c>
      <x:c r="H37" s="27" t="str">
        <x:v>Not a universal prosocial signal</x:v>
      </x:c>
      <x:c r="I37" s="27" t="str">
        <x:v>https://www.sciencedirect.com/science/article/pii/S1878929311000727/pdf</x:v>
      </x:c>
      <x:c r="J37" s="27" t="str"/>
    </x:row>
    <x:row r="38" ht="36" customHeight="1">
      <x:c r="A38" s="27" t="str">
        <x:v>S035</x:v>
      </x:c>
      <x:c r="B38" s="27" t="str">
        <x:v>Neuromodulation</x:v>
      </x:c>
      <x:c r="C38" s="27" t="str">
        <x:v>Brain oxytocin: how puzzle stones from animal studies translate into psychiatry</x:v>
      </x:c>
      <x:c r="D38" s="27" t="str">
        <x:v>Grinevich &amp; Neumann</x:v>
      </x:c>
      <x:c r="E38" s="27" t="str">
        <x:v>Review</x:v>
      </x:c>
      <x:c r="F38" s="27" t="str">
        <x:v>A</x:v>
      </x:c>
      <x:c r="G38" s="27" t="str">
        <x:v>Translational boundary</x:v>
      </x:c>
      <x:c r="H38" s="27" t="str">
        <x:v>Human translation remains incomplete</x:v>
      </x:c>
      <x:c r="I38" s="27" t="str">
        <x:v>https://www.nature.com/articles/s41380-020-0802-9.pdf</x:v>
      </x:c>
      <x:c r="J38" s="27" t="str"/>
    </x:row>
    <x:row r="39" ht="36" customHeight="1">
      <x:c r="A39" s="27" t="str">
        <x:v>S036</x:v>
      </x:c>
      <x:c r="B39" s="27" t="str">
        <x:v>Neuromodulation</x:v>
      </x:c>
      <x:c r="C39" s="27" t="str">
        <x:v>A Critical Role for Nucleus Accumbens Dopamine in Partner-Preference Formation</x:v>
      </x:c>
      <x:c r="D39" s="27" t="str">
        <x:v>Aragona et al.</x:v>
      </x:c>
      <x:c r="E39" s="27" t="str">
        <x:v>Preclinical causal experiment</x:v>
      </x:c>
      <x:c r="F39" s="27" t="str">
        <x:v>C</x:v>
      </x:c>
      <x:c r="G39" s="27" t="str">
        <x:v>DA + pair bonding mechanistic anchor</x:v>
      </x:c>
      <x:c r="H39" s="27" t="str">
        <x:v>Prairie vole transfer</x:v>
      </x:c>
      <x:c r="I39" s="27" t="str">
        <x:v>https://www.jneurosci.org/content/jneuro/23/8/3483.full.pdf</x:v>
      </x:c>
      <x:c r="J39" s="27" t="str"/>
    </x:row>
    <x:row r="40" ht="36" customHeight="1">
      <x:c r="A40" s="27" t="str">
        <x:v>S037</x:v>
      </x:c>
      <x:c r="B40" s="27" t="str">
        <x:v>Neuromodulation</x:v>
      </x:c>
      <x:c r="C40" s="27" t="str">
        <x:v>Opioid receptors: distinct roles in mood disorders</x:v>
      </x:c>
      <x:c r="D40" s="27" t="str">
        <x:v>Lutz &amp; Kieffer</x:v>
      </x:c>
      <x:c r="E40" s="27" t="str">
        <x:v>Review</x:v>
      </x:c>
      <x:c r="F40" s="27" t="str">
        <x:v>A</x:v>
      </x:c>
      <x:c r="G40" s="27" t="str">
        <x:v>Opioid system / social pain bridge</x:v>
      </x:c>
      <x:c r="H40" s="27" t="str">
        <x:v>Not social-specific</x:v>
      </x:c>
      <x:c r="I40" s="27" t="str">
        <x:v>http://www.cell.com/article/S016622361200197X/pdf</x:v>
      </x:c>
      <x:c r="J40" s="27" t="str"/>
    </x:row>
    <x:row r="41" ht="36" customHeight="1">
      <x:c r="A41" s="27" t="str">
        <x:v>S038</x:v>
      </x:c>
      <x:c r="B41" s="27" t="str">
        <x:v>Neuromodulation</x:v>
      </x:c>
      <x:c r="C41" s="27" t="str">
        <x:v>Music and social bonding: self-other merging and neurohormonal mechanisms</x:v>
      </x:c>
      <x:c r="D41" s="27" t="str">
        <x:v>Tarr, Launay, Dunbar</x:v>
      </x:c>
      <x:c r="E41" s="27" t="str">
        <x:v>Review</x:v>
      </x:c>
      <x:c r="F41" s="27" t="str">
        <x:v>B</x:v>
      </x:c>
      <x:c r="G41" s="27" t="str">
        <x:v>Synchrony + opioids + bonding</x:v>
      </x:c>
      <x:c r="H41" s="27" t="str">
        <x:v>Mechanisms partly inferential</x:v>
      </x:c>
      <x:c r="I41" s="27" t="str">
        <x:v>https://www.frontiersin.org/articles/10.3389/fpsyg.2014.01096/pdf</x:v>
      </x:c>
      <x:c r="J41" s="27" t="str"/>
    </x:row>
    <x:row r="42" ht="36" customHeight="1">
      <x:c r="A42" s="27" t="str">
        <x:v>S039</x:v>
      </x:c>
      <x:c r="B42" s="27" t="str">
        <x:v>Social threat</x:v>
      </x:c>
      <x:c r="C42" s="27" t="str">
        <x:v>Loneliness</x:v>
      </x:c>
      <x:c r="D42" s="27" t="str">
        <x:v>Cacioppo et al.</x:v>
      </x:c>
      <x:c r="E42" s="27" t="str">
        <x:v>Review</x:v>
      </x:c>
      <x:c r="F42" s="27" t="str">
        <x:v>A</x:v>
      </x:c>
      <x:c r="G42" s="27" t="str">
        <x:v>Chronic social-threat attractor</x:v>
      </x:c>
      <x:c r="H42" s="27" t="str">
        <x:v>Loneliness is multidimensional</x:v>
      </x:c>
      <x:c r="I42" s="27" t="str">
        <x:v>https://lirias.kuleuven.be/retrieve/d24b39a5-bbb9-441b-86fb-0c751fbdf312</x:v>
      </x:c>
      <x:c r="J42" s="27" t="str"/>
    </x:row>
    <x:row r="43" ht="36" customHeight="1">
      <x:c r="A43" s="27" t="str">
        <x:v>S040</x:v>
      </x:c>
      <x:c r="B43" s="27" t="str">
        <x:v>Social threat</x:v>
      </x:c>
      <x:c r="C43" s="27" t="str">
        <x:v>Social brain, social dysfunction and social withdrawal</x:v>
      </x:c>
      <x:c r="D43" s="27" t="str">
        <x:v>Porcelli et al.</x:v>
      </x:c>
      <x:c r="E43" s="27" t="str">
        <x:v>Major review</x:v>
      </x:c>
      <x:c r="F43" s="27" t="str">
        <x:v>A</x:v>
      </x:c>
      <x:c r="G43" s="27" t="str">
        <x:v>Social withdrawal across disorders</x:v>
      </x:c>
      <x:c r="H43" s="27" t="str">
        <x:v>Cross-diagnostic heterogeneity</x:v>
      </x:c>
      <x:c r="I43" s="27" t="str">
        <x:v>https://www.sciencedirect.com/science/article/pii/S0149763418301957/pdf</x:v>
      </x:c>
      <x:c r="J43" s="27" t="str"/>
    </x:row>
    <x:row r="44" ht="36" customHeight="1">
      <x:c r="A44" s="27" t="str">
        <x:v>S041</x:v>
      </x:c>
      <x:c r="B44" s="27" t="str">
        <x:v>Social threat</x:v>
      </x:c>
      <x:c r="C44" s="27" t="str">
        <x:v>Social functioning in major depressive disorder</x:v>
      </x:c>
      <x:c r="D44" s="27" t="str">
        <x:v>Kupferberg et al.</x:v>
      </x:c>
      <x:c r="E44" s="27" t="str">
        <x:v>Review</x:v>
      </x:c>
      <x:c r="F44" s="27" t="str">
        <x:v>A</x:v>
      </x:c>
      <x:c r="G44" s="27" t="str">
        <x:v>Depression ↔ social withdrawal feedback</x:v>
      </x:c>
      <x:c r="H44" s="27" t="str">
        <x:v>Association and impairment are bidirectional</x:v>
      </x:c>
      <x:c r="I44" s="27" t="str">
        <x:v>https://www.sciencedirect.com/science/article/pii/S0149763415302487/pdf</x:v>
      </x:c>
      <x:c r="J44" s="27" t="str"/>
    </x:row>
    <x:row r="45" ht="36" customHeight="1">
      <x:c r="A45" s="27" t="str">
        <x:v>S042</x:v>
      </x:c>
      <x:c r="B45" s="27" t="str">
        <x:v>Social threat</x:v>
      </x:c>
      <x:c r="C45" s="27" t="str">
        <x:v>The neuroscience of social feelings</x:v>
      </x:c>
      <x:c r="D45" s="27" t="str">
        <x:v>Eslinger et al.</x:v>
      </x:c>
      <x:c r="E45" s="27" t="str">
        <x:v>Review</x:v>
      </x:c>
      <x:c r="F45" s="27" t="str">
        <x:v>A</x:v>
      </x:c>
      <x:c r="G45" s="27" t="str">
        <x:v>Social valuation/threat circuitry</x:v>
      </x:c>
      <x:c r="H45" s="27" t="str">
        <x:v>Broad construct coverage</x:v>
      </x:c>
      <x:c r="I45" s="27" t="str">
        <x:v>https://linkinghub.elsevier.com/retrieve/pii/S0149763421002384</x:v>
      </x:c>
      <x:c r="J45" s="27" t="str"/>
    </x:row>
    <x:row r="46" ht="36" customHeight="1">
      <x:c r="A46" s="27" t="str">
        <x:v>S043</x:v>
      </x:c>
      <x:c r="B46" s="27" t="str">
        <x:v>Therapy</x:v>
      </x:c>
      <x:c r="C46" s="27" t="str">
        <x:v>The Mentalizing Approach to Psychopathology</x:v>
      </x:c>
      <x:c r="D46" s="27" t="str">
        <x:v>Luyten et al.</x:v>
      </x:c>
      <x:c r="E46" s="27" t="str">
        <x:v>Major review</x:v>
      </x:c>
      <x:c r="F46" s="27" t="str">
        <x:v>A</x:v>
      </x:c>
      <x:c r="G46" s="27" t="str">
        <x:v>Epistemic trust / relational updating</x:v>
      </x:c>
      <x:c r="H46" s="27" t="str">
        <x:v>Mechanistic claims vary by disorder</x:v>
      </x:c>
      <x:c r="I46" s="27" t="str">
        <x:v>https://www.annualreviews.org/doi/pdf/10.1146/annurev-clinpsy-071919-015355</x:v>
      </x:c>
      <x:c r="J46" s="27" t="str"/>
    </x:row>
    <x:row r="47" ht="36" customHeight="1">
      <x:c r="A47" s="27" t="str">
        <x:v>S044</x:v>
      </x:c>
      <x:c r="B47" s="27" t="str">
        <x:v>Therapy</x:v>
      </x:c>
      <x:c r="C47" s="27" t="str">
        <x:v>The neurobiology of mentalizing</x:v>
      </x:c>
      <x:c r="D47" s="27" t="str">
        <x:v>Luyten &amp; Fonagy</x:v>
      </x:c>
      <x:c r="E47" s="27" t="str">
        <x:v>Review</x:v>
      </x:c>
      <x:c r="F47" s="27" t="str">
        <x:v>B</x:v>
      </x:c>
      <x:c r="G47" s="27" t="str">
        <x:v>Social prediction / mental state inference</x:v>
      </x:c>
      <x:c r="H47" s="27" t="str">
        <x:v>Broad neurobiology</x:v>
      </x:c>
      <x:c r="I47" s="27" t="str">
        <x:v>https://discovery.ucl.ac.uk/1475516/11/Fonagy_1475516_The%20neurobiology%20of%20mentalizing%28from%20txt%20file%29.pdf</x:v>
      </x:c>
      <x:c r="J47" s="27" t="str"/>
    </x:row>
    <x:row r="48" ht="36" customHeight="1">
      <x:c r="A48" s="27" t="str">
        <x:v>S045</x:v>
      </x:c>
      <x:c r="B48" s="27" t="str">
        <x:v>Therapy</x:v>
      </x:c>
      <x:c r="C48" s="27" t="str">
        <x:v>The therapeutic relationship in EMDR therapy</x:v>
      </x:c>
      <x:c r="D48" s="27" t="str">
        <x:v>Hase &amp; Brisch</x:v>
      </x:c>
      <x:c r="E48" s="27" t="str">
        <x:v>Clinical review</x:v>
      </x:c>
      <x:c r="F48" s="27" t="str">
        <x:v>B</x:v>
      </x:c>
      <x:c r="G48" s="27" t="str">
        <x:v>Safety and attachment in trauma therapy</x:v>
      </x:c>
      <x:c r="H48" s="27" t="str">
        <x:v>Modality-specific</x:v>
      </x:c>
      <x:c r="I48" s="27" t="str">
        <x:v>https://www.frontiersin.org/articles/10.3389/fpsyg.2022.835470/pdf</x:v>
      </x:c>
      <x:c r="J48" s="27" t="str"/>
    </x:row>
    <x:row r="49" ht="36" customHeight="1">
      <x:c r="A49" s="27" t="str">
        <x:v>S046</x:v>
      </x:c>
      <x:c r="B49" s="27" t="str">
        <x:v>Therapy</x:v>
      </x:c>
      <x:c r="C49" s="27" t="str">
        <x:v>Therapeutic Alliance and Rapport Modulate Responses to Psilocybin Assisted Therapy for Depression</x:v>
      </x:c>
      <x:c r="D49" s="27" t="str">
        <x:v>Murphy et al.</x:v>
      </x:c>
      <x:c r="E49" s="27" t="str">
        <x:v>Clinical study</x:v>
      </x:c>
      <x:c r="F49" s="27" t="str">
        <x:v>B</x:v>
      </x:c>
      <x:c r="G49" s="27" t="str">
        <x:v>Alliance as contextual control parameter</x:v>
      </x:c>
      <x:c r="H49" s="27" t="str">
        <x:v>Special treatment context</x:v>
      </x:c>
      <x:c r="I49" s="27" t="str">
        <x:v>https://www.frontiersin.org/articles/10.3389/fphar.2021.788155/pdf</x:v>
      </x:c>
      <x:c r="J49" s="27" t="str"/>
    </x:row>
    <x:row r="50" ht="36" customHeight="1">
      <x:c r="A50" s="27" t="str">
        <x:v>S047</x:v>
      </x:c>
      <x:c r="B50" s="27" t="str">
        <x:v>Therapy</x:v>
      </x:c>
      <x:c r="C50" s="27" t="str">
        <x:v>The role of mentalizing in psychological interventions in adults</x:v>
      </x:c>
      <x:c r="D50" s="27" t="str">
        <x:v>Luyten et al.</x:v>
      </x:c>
      <x:c r="E50" s="27" t="str">
        <x:v>Systematic review</x:v>
      </x:c>
      <x:c r="F50" s="27" t="str">
        <x:v>A</x:v>
      </x:c>
      <x:c r="G50" s="27" t="str">
        <x:v>Relational model updating</x:v>
      </x:c>
      <x:c r="H50" s="27" t="str">
        <x:v>Intervention heterogeneity</x:v>
      </x:c>
      <x:c r="I50" s="27" t="str">
        <x:v>https://discovery.ucl.ac.uk/id/eprint/10185256/1/Luyten%20et%20al%20mentalizing%20meta-analysis.pdf</x:v>
      </x:c>
      <x:c r="J50" s="27" t="str"/>
    </x:row>
    <x:row r="51" ht="36" customHeight="1">
      <x:c r="A51" s="27" t="str">
        <x:v>S048</x:v>
      </x:c>
      <x:c r="B51" s="27" t="str">
        <x:v>Therapy</x:v>
      </x:c>
      <x:c r="C51" s="27" t="str">
        <x:v>Agency via Awareness: A Unifying Meta-Process in Psychotherapy</x:v>
      </x:c>
      <x:c r="D51" s="27" t="str">
        <x:v>Gorlin &amp; Békés</x:v>
      </x:c>
      <x:c r="E51" s="27" t="str">
        <x:v>Conceptual synthesis</x:v>
      </x:c>
      <x:c r="F51" s="27" t="str">
        <x:v>C</x:v>
      </x:c>
      <x:c r="G51" s="27" t="str">
        <x:v>Agency/state accessibility</x:v>
      </x:c>
      <x:c r="H51" s="27" t="str">
        <x:v>Conceptual rather than causal</x:v>
      </x:c>
      <x:c r="I51" s="27" t="str">
        <x:v>https://www.frontiersin.org/articles/10.3389/fpsyg.2021.698655/pdf</x:v>
      </x:c>
      <x:c r="J51" s="27" t="str"/>
    </x:row>
    <x:row r="52" ht="36" customHeight="1">
      <x:c r="A52" s="27" t="str">
        <x:v>S049</x:v>
      </x:c>
      <x:c r="B52" s="27" t="str">
        <x:v>Clinical bridge</x:v>
      </x:c>
      <x:c r="C52" s="27" t="str">
        <x:v>Alcohol use disorder and sleep disturbances: a feed-forward allostatic framework</x:v>
      </x:c>
      <x:c r="D52" s="27" t="str">
        <x:v>Koob &amp; Colrain</x:v>
      </x:c>
      <x:c r="E52" s="27" t="str">
        <x:v>Major review</x:v>
      </x:c>
      <x:c r="F52" s="27" t="str">
        <x:v>A</x:v>
      </x:c>
      <x:c r="G52" s="27" t="str">
        <x:v>Addiction fast–slow/allostasis bridge</x:v>
      </x:c>
      <x:c r="H52" s="27" t="str">
        <x:v>Not specifically interpersonal</x:v>
      </x:c>
      <x:c r="I52" s="27" t="str">
        <x:v>https://www.nature.com/articles/s41386-019-0446-0.pdf</x:v>
      </x:c>
      <x:c r="J52" s="27" t="str"/>
    </x:row>
    <x:row r="53" ht="36" customHeight="1">
      <x:c r="A53" s="27" t="str">
        <x:v>S050</x:v>
      </x:c>
      <x:c r="B53" s="27" t="str">
        <x:v>Clinical bridge</x:v>
      </x:c>
      <x:c r="C53" s="27" t="str">
        <x:v>Psychoneuroimmunology of Early-Life Stress</x:v>
      </x:c>
      <x:c r="D53" s="27" t="str">
        <x:v>Danese &amp; Lewis</x:v>
      </x:c>
      <x:c r="E53" s="27" t="str">
        <x:v>Review</x:v>
      </x:c>
      <x:c r="F53" s="27" t="str">
        <x:v>A</x:v>
      </x:c>
      <x:c r="G53" s="27" t="str">
        <x:v>Developmental slow-variable embedding</x:v>
      </x:c>
      <x:c r="H53" s="27" t="str">
        <x:v>Trauma types heterogeneous</x:v>
      </x:c>
      <x:c r="I53" s="27" t="str">
        <x:v>https://www.nature.com/articles/npp2016198.pdf</x:v>
      </x:c>
      <x:c r="J53" s="27" t="str"/>
    </x:row>
    <x:row r="54" ht="36" customHeight="1">
      <x:c r="A54" s="27" t="str">
        <x:v>S051</x:v>
      </x:c>
      <x:c r="B54" s="27" t="str">
        <x:v>Clinical bridge</x:v>
      </x:c>
      <x:c r="C54" s="27" t="str">
        <x:v>Biological embedding of childhood adversity</x:v>
      </x:c>
      <x:c r="D54" s="27" t="str">
        <x:v>Berens, Jensen, Nelson</x:v>
      </x:c>
      <x:c r="E54" s="27" t="str">
        <x:v>Review</x:v>
      </x:c>
      <x:c r="F54" s="27" t="str">
        <x:v>A</x:v>
      </x:c>
      <x:c r="G54" s="27" t="str">
        <x:v>Slow landscape / developmental embedding</x:v>
      </x:c>
      <x:c r="H54" s="27" t="str">
        <x:v>Mechanistic triangulation needed</x:v>
      </x:c>
      <x:c r="I54" s="27" t="str">
        <x:v>https://bmcmedicine.biomedcentral.com/counter/pdf/10.1186/s12916-017-0895-4</x:v>
      </x:c>
      <x:c r="J54" s="27" t="str"/>
    </x:row>
    <x:row r="55" ht="36" customHeight="1">
      <x:c r="A55" s="27" t="str">
        <x:v>S052</x:v>
      </x:c>
      <x:c r="B55" s="27" t="str">
        <x:v>Clinical bridge</x:v>
      </x:c>
      <x:c r="C55" s="27" t="str">
        <x:v>Molecular pathways of major depressive disorder converge on the synapse</x:v>
      </x:c>
      <x:c r="D55" s="27" t="str">
        <x:v>Fries et al.</x:v>
      </x:c>
      <x:c r="E55" s="27" t="str">
        <x:v>Review</x:v>
      </x:c>
      <x:c r="F55" s="27" t="str">
        <x:v>A</x:v>
      </x:c>
      <x:c r="G55" s="27" t="str">
        <x:v>Plasticity and slow variables</x:v>
      </x:c>
      <x:c r="H55" s="27" t="str">
        <x:v>Not relationship-specific</x:v>
      </x:c>
      <x:c r="I55" s="27" t="str">
        <x:v>https://www.nature.com/articles/s41380-022-01806-1.pdf</x:v>
      </x:c>
      <x:c r="J55" s="27" t="str"/>
    </x:row>
    <x:row r="56" ht="36" customHeight="1">
      <x:c r="A56" s="27" t="str">
        <x:v>S053</x:v>
      </x:c>
      <x:c r="B56" s="27" t="str">
        <x:v>Clinical bridge</x:v>
      </x:c>
      <x:c r="C56" s="27" t="str">
        <x:v>Stress, social behavior, and resilience: Insights from rodents</x:v>
      </x:c>
      <x:c r="D56" s="27" t="str">
        <x:v>Beery &amp; Kaufer</x:v>
      </x:c>
      <x:c r="E56" s="27" t="str">
        <x:v>Translational review</x:v>
      </x:c>
      <x:c r="F56" s="27" t="str">
        <x:v>C</x:v>
      </x:c>
      <x:c r="G56" s="27" t="str">
        <x:v>Social buffering / resilience mechanisms</x:v>
      </x:c>
      <x:c r="H56" s="27" t="str">
        <x:v>Rodent-human transfer</x:v>
      </x:c>
      <x:c r="I56" s="27" t="str">
        <x:v>https://www.sciencedirect.com/science/article/pii/S2352289514000125/pdf</x:v>
      </x:c>
      <x:c r="J56" s="27" t="str"/>
    </x:row>
    <x:row r="57" ht="36" customHeight="1">
      <x:c r="A57" s="27" t="str">
        <x:v>S054</x:v>
      </x:c>
      <x:c r="B57" s="27" t="str">
        <x:v>Predictive / interoception</x:v>
      </x:c>
      <x:c r="C57" s="27" t="str">
        <x:v>Interoception, contemplative practice, and health</x:v>
      </x:c>
      <x:c r="D57" s="27" t="str">
        <x:v>Farb et al.</x:v>
      </x:c>
      <x:c r="E57" s="27" t="str">
        <x:v>Review</x:v>
      </x:c>
      <x:c r="F57" s="27" t="str">
        <x:v>A</x:v>
      </x:c>
      <x:c r="G57" s="27" t="str">
        <x:v>Body-state inference bridge</x:v>
      </x:c>
      <x:c r="H57" s="27" t="str">
        <x:v>Not dyad-specific</x:v>
      </x:c>
      <x:c r="I57" s="27" t="str">
        <x:v>https://www.frontiersin.org/articles/10.3389/fpsyg.2015.00763/pdf</x:v>
      </x:c>
      <x:c r="J57" s="27" t="str"/>
    </x:row>
    <x:row r="58" ht="36" customHeight="1">
      <x:c r="A58" s="27" t="str">
        <x:v>S055</x:v>
      </x:c>
      <x:c r="B58" s="27" t="str">
        <x:v>Predictive / interoception</x:v>
      </x:c>
      <x:c r="C58" s="27" t="str">
        <x:v>Interoceptive Awareness Skills for Emotion Regulation</x:v>
      </x:c>
      <x:c r="D58" s="27" t="str">
        <x:v>Price &amp; Hooven</x:v>
      </x:c>
      <x:c r="E58" s="27" t="str">
        <x:v>Theory/review</x:v>
      </x:c>
      <x:c r="F58" s="27" t="str">
        <x:v>B</x:v>
      </x:c>
      <x:c r="G58" s="27" t="str">
        <x:v>Interoception + regulation</x:v>
      </x:c>
      <x:c r="H58" s="27" t="str">
        <x:v>Intervention framework</x:v>
      </x:c>
      <x:c r="I58" s="27" t="str">
        <x:v>https://www.frontiersin.org/articles/10.3389/fpsyg.2018.00798/pdf</x:v>
      </x:c>
      <x:c r="J58" s="27" t="str"/>
    </x:row>
    <x:row r="59" ht="36" customHeight="1">
      <x:c r="A59" s="27" t="str">
        <x:v>S056</x:v>
      </x:c>
      <x:c r="B59" s="27" t="str">
        <x:v>Predictive / mentalizing</x:v>
      </x:c>
      <x:c r="C59" s="27" t="str">
        <x:v>A functional neuro-anatomical model of human attachment (NAMA)</x:v>
      </x:c>
      <x:c r="D59" s="27" t="str">
        <x:v>Long et al.</x:v>
      </x:c>
      <x:c r="E59" s="27" t="str">
        <x:v>Integrative model</x:v>
      </x:c>
      <x:c r="F59" s="27" t="str">
        <x:v>B</x:v>
      </x:c>
      <x:c r="G59" s="27" t="str">
        <x:v>First/second-person bridge</x:v>
      </x:c>
      <x:c r="H59" s="27" t="str">
        <x:v>Not a dynamical model</x:v>
      </x:c>
      <x:c r="I59" s="27" t="str">
        <x:v>https://www.sciencedirect.com/science/article/pii/S0010945220300356/pdf</x:v>
      </x:c>
      <x:c r="J59" s="27" t="str"/>
    </x:row>
    <x:row r="60" ht="36" customHeight="1">
      <x:c r="A60" s="27" t="str">
        <x:v>S057</x:v>
      </x:c>
      <x:c r="B60" s="27" t="str">
        <x:v>Predictive / mentalizing</x:v>
      </x:c>
      <x:c r="C60" s="27" t="str">
        <x:v>The interactive brain hypothesis</x:v>
      </x:c>
      <x:c r="D60" s="27" t="str">
        <x:v>Di Paolo &amp; De Jaegher</x:v>
      </x:c>
      <x:c r="E60" s="27" t="str">
        <x:v>Theory</x:v>
      </x:c>
      <x:c r="F60" s="27" t="str">
        <x:v>F</x:v>
      </x:c>
      <x:c r="G60" s="27" t="str">
        <x:v>Interaction as constitutive process</x:v>
      </x:c>
      <x:c r="H60" s="27" t="str">
        <x:v>Formal/conceptual transfer</x:v>
      </x:c>
      <x:c r="I60" s="27" t="str">
        <x:v>https://www.frontiersin.org/articles/10.3389/fnhum.2012.00163/pdf</x:v>
      </x:c>
      <x:c r="J60" s="27" t="str"/>
    </x:row>
    <x:row r="61" ht="36" customHeight="1">
      <x:c r="A61" s="27" t="str">
        <x:v>S058</x:v>
      </x:c>
      <x:c r="B61" s="27" t="str">
        <x:v>Dynamics</x:v>
      </x:c>
      <x:c r="C61" s="27" t="str">
        <x:v>Balanced Amplification: A New Mechanism of Selective Amplification of Neural Activity Patterns</x:v>
      </x:c>
      <x:c r="D61" s="27" t="str">
        <x:v>Murphy &amp; Miller</x:v>
      </x:c>
      <x:c r="E61" s="27" t="str">
        <x:v>Theoretical/computational neuroscience</x:v>
      </x:c>
      <x:c r="F61" s="27" t="str">
        <x:v>F</x:v>
      </x:c>
      <x:c r="G61" s="27" t="str">
        <x:v>Canonical non-normal/transient-amplification bridge</x:v>
      </x:c>
      <x:c r="H61" s="27" t="str">
        <x:v>Neural circuit model; not relational evidence</x:v>
      </x:c>
      <x:c r="I61" s="27" t="str">
        <x:v>https://pmc.ncbi.nlm.nih.gov/articles/PMC2667957/</x:v>
      </x:c>
      <x:c r="J61" s="27" t="str"/>
    </x:row>
    <x:row r="62" ht="36" customHeight="1">
      <x:c r="A62" s="27" t="str">
        <x:v>S059</x:v>
      </x:c>
      <x:c r="B62" s="27" t="str">
        <x:v>Dynamics</x:v>
      </x:c>
      <x:c r="C62" s="27" t="str">
        <x:v>Optimal control of transient dynamics in balanced networks supports generation of complex movements</x:v>
      </x:c>
      <x:c r="D62" s="27" t="str">
        <x:v>Hennequin, Vogels, Gerstner</x:v>
      </x:c>
      <x:c r="E62" s="27" t="str">
        <x:v>Computational neuroscience</x:v>
      </x:c>
      <x:c r="F62" s="27" t="str">
        <x:v>F</x:v>
      </x:c>
      <x:c r="G62" s="27" t="str">
        <x:v>Transient dynamics / control</x:v>
      </x:c>
      <x:c r="H62" s="27" t="str">
        <x:v>Motor-network model; formal transfer only</x:v>
      </x:c>
      <x:c r="I62" s="27" t="str">
        <x:v>https://pmc.ncbi.nlm.nih.gov/articles/PMC6364799/</x:v>
      </x:c>
      <x:c r="J62" s="27" t="str"/>
    </x:row>
    <x:row r="63" ht="36" customHeight="1">
      <x:c r="A63" s="27" t="str">
        <x:v>S060</x:v>
      </x:c>
      <x:c r="B63" s="27" t="str">
        <x:v>Dynamics</x:v>
      </x:c>
      <x:c r="C63" s="27" t="str">
        <x:v>Controllability of structural brain networks</x:v>
      </x:c>
      <x:c r="D63" s="27" t="str">
        <x:v>Gu et al.</x:v>
      </x:c>
      <x:c r="E63" s="27" t="str">
        <x:v>Network control theory / human connectome</x:v>
      </x:c>
      <x:c r="F63" s="27" t="str">
        <x:v>F</x:v>
      </x:c>
      <x:c r="G63" s="27" t="str">
        <x:v>Reachability and control-energy bridge</x:v>
      </x:c>
      <x:c r="H63" s="27" t="str">
        <x:v>Linear structural model; clinical transfer limited</x:v>
      </x:c>
      <x:c r="I63" s="27" t="str">
        <x:v>https://pmc.ncbi.nlm.nih.gov/articles/PMC4600713/</x:v>
      </x:c>
      <x:c r="J63" s="27" t="str"/>
    </x:row>
    <x:row r="64" ht="36" customHeight="1">
      <x:c r="A64" s="27" t="str">
        <x:v>S061</x:v>
      </x:c>
      <x:c r="B64" s="27" t="str">
        <x:v>Dynamics</x:v>
      </x:c>
      <x:c r="C64" s="27" t="str">
        <x:v>Metastable dynamics of neural circuits and networks</x:v>
      </x:c>
      <x:c r="D64" s="27" t="str">
        <x:v>La Camera et al.</x:v>
      </x:c>
      <x:c r="E64" s="27" t="str">
        <x:v>Major review</x:v>
      </x:c>
      <x:c r="F64" s="27" t="str">
        <x:v>A</x:v>
      </x:c>
      <x:c r="G64" s="27" t="str">
        <x:v>Metastable states and transitions</x:v>
      </x:c>
      <x:c r="H64" s="27" t="str">
        <x:v>Mostly circuit-level evidence</x:v>
      </x:c>
      <x:c r="I64" s="27" t="str">
        <x:v>https://pmc.ncbi.nlm.nih.gov/articles/PMC8900181/</x:v>
      </x:c>
      <x:c r="J64" s="27" t="str"/>
    </x:row>
    <x:row r="65" ht="36" customHeight="1">
      <x:c r="A65" s="27" t="str">
        <x:v>S062</x:v>
      </x:c>
      <x:c r="B65" s="27" t="str">
        <x:v>Dynamics</x:v>
      </x:c>
      <x:c r="C65" s="27" t="str">
        <x:v>Dynamical properties and mechanisms of metastability: A perspective in neuroscience</x:v>
      </x:c>
      <x:c r="D65" s="27" t="str">
        <x:v>2025 perspective</x:v>
      </x:c>
      <x:c r="E65" s="27" t="str">
        <x:v>Major perspective</x:v>
      </x:c>
      <x:c r="F65" s="27" t="str">
        <x:v>A</x:v>
      </x:c>
      <x:c r="G65" s="27" t="str">
        <x:v>Clarifies metastability definitions</x:v>
      </x:c>
      <x:c r="H65" s="27" t="str">
        <x:v>Recent synthesis; not relational-specific</x:v>
      </x:c>
      <x:c r="I65" s="27" t="str">
        <x:v>https://journals.aps.org/pre/abstract/10.1103/PhysRevE.111.021001</x:v>
      </x:c>
      <x:c r="J65" s="27" t="str"/>
    </x:row>
    <x:row r="66" ht="36" customHeight="1">
      <x:c r="A66" s="27" t="str">
        <x:v>S063</x:v>
      </x:c>
      <x:c r="B66" s="27" t="str">
        <x:v>Dynamics</x:v>
      </x:c>
      <x:c r="C66" s="27" t="str">
        <x:v>Metastability demystified</x:v>
      </x:c>
      <x:c r="D66" s="27" t="str">
        <x:v>2024 review</x:v>
      </x:c>
      <x:c r="E66" s="27" t="str">
        <x:v>Critical review</x:v>
      </x:c>
      <x:c r="F66" s="27" t="str">
        <x:v>A</x:v>
      </x:c>
      <x:c r="G66" s="27" t="str">
        <x:v>Prevents loose use of metastability</x:v>
      </x:c>
      <x:c r="H66" s="27" t="str">
        <x:v>Definitions/measures vary</x:v>
      </x:c>
      <x:c r="I66" s="27" t="str">
        <x:v>https://pubmed.ncbi.nlm.nih.gov/39663408/</x:v>
      </x:c>
      <x:c r="J66" s="27" t="str"/>
    </x:row>
    <x:row r="67" ht="36" customHeight="1">
      <x:c r="A67" s="27" t="str">
        <x:v>S064</x:v>
      </x:c>
      <x:c r="B67" s="27" t="str">
        <x:v>Dynamics</x:v>
      </x:c>
      <x:c r="C67" s="27" t="str">
        <x:v>Metastability in the wild: empirical neuroimaging scoping review</x:v>
      </x:c>
      <x:c r="D67" s="27" t="str">
        <x:v>Wijaya et al.</x:v>
      </x:c>
      <x:c r="E67" s="27" t="str">
        <x:v>Scoping review</x:v>
      </x:c>
      <x:c r="F67" s="27" t="str">
        <x:v>A</x:v>
      </x:c>
      <x:c r="G67" s="27" t="str">
        <x:v>Human empirical boundary</x:v>
      </x:c>
      <x:c r="H67" s="27" t="str">
        <x:v>Field remains methodologically heterogeneous</x:v>
      </x:c>
      <x:c r="I67" s="27" t="str">
        <x:v>https://www.sciencedirect.com/science/article/pii/S014976342500106X</x:v>
      </x:c>
      <x:c r="J67" s="27" t="str"/>
    </x:row>
    <x:row r="68" ht="36" customHeight="1">
      <x:c r="A68" s="27" t="str">
        <x:v>S065</x:v>
      </x:c>
      <x:c r="B68" s="27" t="str">
        <x:v>Methods / contradiction</x:v>
      </x:c>
      <x:c r="C68" s="27" t="str">
        <x:v>Are We Ready for Real-world Neuroscience?</x:v>
      </x:c>
      <x:c r="D68" s="27" t="str">
        <x:v>Matusz et al.</x:v>
      </x:c>
      <x:c r="E68" s="27" t="str">
        <x:v>Methods perspective</x:v>
      </x:c>
      <x:c r="F68" s="27" t="str">
        <x:v>A</x:v>
      </x:c>
      <x:c r="G68" s="27" t="str">
        <x:v>Ecological validity and confounds</x:v>
      </x:c>
      <x:c r="H68" s="27" t="str">
        <x:v>Real-world measures add uncontrolled variance</x:v>
      </x:c>
      <x:c r="I68" s="27" t="str">
        <x:v>https://direct.mit.edu/jocn/article-pdf/31/3/327/1788382/jocn_e_01276.pdf</x:v>
      </x:c>
      <x:c r="J68" s="27" t="str"/>
    </x:row>
    <x:row r="69" ht="36" customHeight="1">
      <x:c r="A69" s="26" t="str">
        <x:v>S066</x:v>
      </x:c>
      <x:c r="B69" s="26" t="str">
        <x:v>Therapy</x:v>
      </x:c>
      <x:c r="C69" s="26" t="str">
        <x:v>The Alliance in Adult Psychotherapy: A Meta-Analytic Synthesis</x:v>
      </x:c>
      <x:c r="D69" s="26" t="str">
        <x:v>Wampold &amp; Horvath</x:v>
      </x:c>
      <x:c r="E69" s="26" t="str">
        <x:v>Meta-analysis; 295 studies / &gt;30,000 patients</x:v>
      </x:c>
      <x:c r="F69" s="26" t="str">
        <x:v>A</x:v>
      </x:c>
      <x:c r="G69" s="26" t="str">
        <x:v>Canonical alliance-outcome anchor</x:v>
      </x:c>
      <x:c r="H69" s="26" t="str">
        <x:v>Robust association does not by itself establish causality</x:v>
      </x:c>
      <x:c r="I69" s="26" t="str">
        <x:v>https://consensus.app/papers/details/95697853cfd75bf6a32a3fb6795568c5/?utm_source=chatgpt</x:v>
      </x:c>
      <x:c r="J69" s="26" t="str">
        <x:v>2018 Psychotherapy</x:v>
      </x:c>
    </x:row>
    <x:row r="70" ht="36" customHeight="1">
      <x:c r="A70" s="26" t="str">
        <x:v>S067</x:v>
      </x:c>
      <x:c r="B70" s="26" t="str">
        <x:v>Therapy</x:v>
      </x:c>
      <x:c r="C70" s="26" t="str">
        <x:v>Examining therapist effects in the alliance-outcome relationship</x:v>
      </x:c>
      <x:c r="D70" s="26" t="str">
        <x:v>Horvath &amp; Wampold</x:v>
      </x:c>
      <x:c r="E70" s="26" t="str">
        <x:v>Multilevel meta-analysis</x:v>
      </x:c>
      <x:c r="F70" s="26" t="str">
        <x:v>A</x:v>
      </x:c>
      <x:c r="G70" s="26" t="str">
        <x:v>Therapist contribution to alliance-outcome relation</x:v>
      </x:c>
      <x:c r="H70" s="26" t="str">
        <x:v>Moderator analysis remains observational</x:v>
      </x:c>
      <x:c r="I70" s="26" t="str">
        <x:v>https://consensus.app/papers/details/b237a642bd1858bd82ba1778273f1c33/?utm_source=chatgpt</x:v>
      </x:c>
      <x:c r="J70" s="26" t="str">
        <x:v>2021 J Consult Clin Psychol</x:v>
      </x:c>
    </x:row>
    <x:row r="71" ht="36" customHeight="1">
      <x:c r="A71" s="26" t="str">
        <x:v>S068</x:v>
      </x:c>
      <x:c r="B71" s="26" t="str">
        <x:v>Therapy</x:v>
      </x:c>
      <x:c r="C71" s="26" t="str">
        <x:v>Therapeutic alliance in psychological therapy for PTSD</x:v>
      </x:c>
      <x:c r="D71" s="26" t="str">
        <x:v>Howard, Berry, Haddock</x:v>
      </x:c>
      <x:c r="E71" s="26" t="str">
        <x:v>Systematic review + meta-analysis</x:v>
      </x:c>
      <x:c r="F71" s="26" t="str">
        <x:v>A</x:v>
      </x:c>
      <x:c r="G71" s="26" t="str">
        <x:v>PTSD-specific alliance bridge</x:v>
      </x:c>
      <x:c r="H71" s="26" t="str">
        <x:v>Included-study quality mostly weak-to-moderate</x:v>
      </x:c>
      <x:c r="I71" s="26" t="str">
        <x:v>https://consensus.app/papers/details/e6e06b1cf03f5ac1a2a461b32bd16944/?utm_source=chatgpt</x:v>
      </x:c>
      <x:c r="J71" s="26" t="str">
        <x:v>2021</x:v>
      </x:c>
    </x:row>
    <x:row r="72" ht="36" customHeight="1">
      <x:c r="A72" s="26" t="str">
        <x:v>S069</x:v>
      </x:c>
      <x:c r="B72" s="26" t="str">
        <x:v>Therapy</x:v>
      </x:c>
      <x:c r="C72" s="26" t="str">
        <x:v>Alliance Rupture Repair: A Meta-Analysis</x:v>
      </x:c>
      <x:c r="D72" s="26" t="str">
        <x:v>Eubanks et al.</x:v>
      </x:c>
      <x:c r="E72" s="26" t="str">
        <x:v>Meta-analysis</x:v>
      </x:c>
      <x:c r="F72" s="26" t="str">
        <x:v>A</x:v>
      </x:c>
      <x:c r="G72" s="26" t="str">
        <x:v>Rupture resolution as relational transition process</x:v>
      </x:c>
      <x:c r="H72" s="26" t="str">
        <x:v>Repair association stronger than evidence for training causality</x:v>
      </x:c>
      <x:c r="I72" s="26" t="str">
        <x:v>https://consensus.app/papers/details/526010f234115dd395e38728e85fc5e7/?utm_source=chatgpt</x:v>
      </x:c>
      <x:c r="J72" s="26" t="str">
        <x:v>2018 Psychotherapy</x:v>
      </x:c>
    </x:row>
    <x:row r="73" ht="36" customHeight="1">
      <x:c r="A73" s="26" t="str">
        <x:v>S070</x:v>
      </x:c>
      <x:c r="B73" s="26" t="str">
        <x:v>Therapy</x:v>
      </x:c>
      <x:c r="C73" s="26" t="str">
        <x:v>Alliance Ruptures and Psychotherapy Outcomes: A Multilevel Meta-Analysis</x:v>
      </x:c>
      <x:c r="D73" s="26" t="str">
        <x:v>Babl et al.</x:v>
      </x:c>
      <x:c r="E73" s="26" t="str">
        <x:v>2026 meta-analysis</x:v>
      </x:c>
      <x:c r="F73" s="26" t="str">
        <x:v>A</x:v>
      </x:c>
      <x:c r="G73" s="26" t="str">
        <x:v>Direct rupture→poorer outcome association</x:v>
      </x:c>
      <x:c r="H73" s="26" t="str">
        <x:v>Only four publications; N=301</x:v>
      </x:c>
      <x:c r="I73" s="26" t="str">
        <x:v>https://consensus.app/papers/details/ee5f4cb0ab0750e3ba7196802e3ae688/?utm_source=chatgpt</x:v>
      </x:c>
      <x:c r="J73" s="26" t="str">
        <x:v>2026 J Clin Psychol</x:v>
      </x:c>
    </x:row>
    <x:row r="74" ht="36" customHeight="1">
      <x:c r="A74" s="26" t="str">
        <x:v>S071</x:v>
      </x:c>
      <x:c r="B74" s="26" t="str">
        <x:v>Therapy</x:v>
      </x:c>
      <x:c r="C74" s="26" t="str">
        <x:v>Therapeutic alliance and treatment outcomes in teletherapy</x:v>
      </x:c>
      <x:c r="D74" s="26" t="str">
        <x:v>Aafjes-van Doorn et al.</x:v>
      </x:c>
      <x:c r="E74" s="26" t="str">
        <x:v>Systematic review + meta-analysis</x:v>
      </x:c>
      <x:c r="F74" s="26" t="str">
        <x:v>A</x:v>
      </x:c>
      <x:c r="G74" s="26" t="str">
        <x:v>Boundary condition: alliance-outcome relation depends on medium</x:v>
      </x:c>
      <x:c r="H74" s="26" t="str">
        <x:v>Small effect and substantial heterogeneity</x:v>
      </x:c>
      <x:c r="I74" s="26" t="str">
        <x:v>https://consensus.app/papers/details/25ceafbafd6e5d8d98265be61e548af3/?utm_source=chatgpt</x:v>
      </x:c>
      <x:c r="J74" s="26" t="str">
        <x:v>2024 Clin Psychol Rev</x:v>
      </x:c>
    </x:row>
    <x:row r="75" ht="36" customHeight="1">
      <x:c r="A75" s="26" t="str">
        <x:v>S072</x:v>
      </x:c>
      <x:c r="B75" s="26" t="str">
        <x:v>Therapy/Synchrony</x:v>
      </x:c>
      <x:c r="C75" s="26" t="str">
        <x:v>Association between nonverbal synchrony, alliance, and outcome in psychotherapy</x:v>
      </x:c>
      <x:c r="D75" s="26" t="str">
        <x:v>Jennissen et al.</x:v>
      </x:c>
      <x:c r="E75" s="26" t="str">
        <x:v>Systematic review + meta-analysis</x:v>
      </x:c>
      <x:c r="F75" s="26" t="str">
        <x:v>A</x:v>
      </x:c>
      <x:c r="G75" s="26" t="str">
        <x:v>Critical synchrony counterevidence</x:v>
      </x:c>
      <x:c r="H75" s="26" t="str">
        <x:v>No significant overall NVS-alliance/outcome association; modality-specific effects</x:v>
      </x:c>
      <x:c r="I75" s="26" t="str">
        <x:v>https://consensus.app/papers/details/511a7dc2c3f45f1196a23c137ce7fc9d/?utm_source=chatgpt</x:v>
      </x:c>
      <x:c r="J75" s="26" t="str">
        <x:v>2024</x:v>
      </x:c>
    </x:row>
    <x:row r="76" ht="36" customHeight="1">
      <x:c r="A76" s="26" t="str">
        <x:v>S073</x:v>
      </x:c>
      <x:c r="B76" s="26" t="str">
        <x:v>Therapy/Synchrony</x:v>
      </x:c>
      <x:c r="C76" s="26" t="str">
        <x:v>Facilitating dyadic synchrony in psychotherapy sessions</x:v>
      </x:c>
      <x:c r="D76" s="26" t="str">
        <x:v>Atzil-Slonim et al.</x:v>
      </x:c>
      <x:c r="E76" s="26" t="str">
        <x:v>Systematic review + meta-analysis</x:v>
      </x:c>
      <x:c r="F76" s="26" t="str">
        <x:v>A</x:v>
      </x:c>
      <x:c r="G76" s="26" t="str">
        <x:v>Therapist-client dyadic coupling</x:v>
      </x:c>
      <x:c r="H76" s="26" t="str">
        <x:v>Outcome association neutral-to-mildly positive; synchrony not uniformly beneficial</x:v>
      </x:c>
      <x:c r="I76" s="26" t="str">
        <x:v>https://consensus.app/papers/details/d7fe3373ce155dba8b57e808f300233c/?utm_source=chatgpt</x:v>
      </x:c>
      <x:c r="J76" s="26" t="str">
        <x:v>2023</x:v>
      </x:c>
    </x:row>
    <x:row r="77" ht="36" customHeight="1">
      <x:c r="A77" s="26" t="str">
        <x:v>S074</x:v>
      </x:c>
      <x:c r="B77" s="26" t="str">
        <x:v>PTSD/Social support</x:v>
      </x:c>
      <x:c r="C77" s="26" t="str">
        <x:v>Social support and PTSD: A meta-analysis of longitudinal studies</x:v>
      </x:c>
      <x:c r="D77" s="26" t="str">
        <x:v>Wang et al.</x:v>
      </x:c>
      <x:c r="E77" s="26" t="str">
        <x:v>Longitudinal meta-analysis; 75 samples</x:v>
      </x:c>
      <x:c r="F77" s="26" t="str">
        <x:v>A</x:v>
      </x:c>
      <x:c r="G77" s="26" t="str">
        <x:v>Reciprocal social ecology model</x:v>
      </x:c>
      <x:c r="H77" s="26" t="str">
        <x:v>Cross-lag interpretation challenged by later re-analysis</x:v>
      </x:c>
      <x:c r="I77" s="26" t="str">
        <x:v>https://consensus.app/papers/details/c0e226824ed9598fbd4fe219915e1f05/?utm_source=chatgpt</x:v>
      </x:c>
      <x:c r="J77" s="26" t="str">
        <x:v>2021 Clin Psychol Rev</x:v>
      </x:c>
    </x:row>
    <x:row r="78" ht="36" customHeight="1">
      <x:c r="A78" s="26" t="str">
        <x:v>S075</x:v>
      </x:c>
      <x:c r="B78" s="26" t="str">
        <x:v>PTSD/Social support</x:v>
      </x:c>
      <x:c r="C78" s="26" t="str">
        <x:v>Moderators of social support and PTSD symptoms</x:v>
      </x:c>
      <x:c r="D78" s="26" t="str">
        <x:v>Zalta et al.</x:v>
      </x:c>
      <x:c r="E78" s="26" t="str">
        <x:v>Meta-analysis</x:v>
      </x:c>
      <x:c r="F78" s="26" t="str">
        <x:v>A</x:v>
      </x:c>
      <x:c r="G78" s="26" t="str">
        <x:v>Magnitude/moderators of support-PTSD association</x:v>
      </x:c>
      <x:c r="H78" s="26" t="str">
        <x:v>High heterogeneity</x:v>
      </x:c>
      <x:c r="I78" s="26" t="str">
        <x:v>https://consensus.app/papers/details/f5814a1e41375791aefa0d06924fc96a/?utm_source=chatgpt</x:v>
      </x:c>
      <x:c r="J78" s="26" t="str">
        <x:v>2020/2021 Psychol Bull</x:v>
      </x:c>
    </x:row>
    <x:row r="79" ht="36" customHeight="1">
      <x:c r="A79" s="26" t="str">
        <x:v>S076</x:v>
      </x:c>
      <x:c r="B79" s="26" t="str">
        <x:v>PTSD/Social support</x:v>
      </x:c>
      <x:c r="C79" s="26" t="str">
        <x:v>Prospective associations between social support and PTSD may be spurious</x:v>
      </x:c>
      <x:c r="D79" s="26" t="str">
        <x:v>Sorjonen &amp; Melin</x:v>
      </x:c>
      <x:c r="E79" s="26" t="str">
        <x:v>Re-meta-analysis + simulation</x:v>
      </x:c>
      <x:c r="F79" s="26" t="str">
        <x:v>A</x:v>
      </x:c>
      <x:c r="G79" s="26" t="str">
        <x:v>Direct contradiction to causal cross-lag reading</x:v>
      </x:c>
      <x:c r="H79" s="26" t="str">
        <x:v>Challenges prospective inference rather than cross-sectional association</x:v>
      </x:c>
      <x:c r="I79" s="26" t="str">
        <x:v>https://consensus.app/papers/details/9d36541aca0356109c9df4aea1ebb5c1/?utm_source=chatgpt</x:v>
      </x:c>
      <x:c r="J79" s="26" t="str">
        <x:v>2023 J Affect Disord</x:v>
      </x:c>
    </x:row>
    <x:row r="80" ht="36" customHeight="1">
      <x:c r="A80" s="26" t="str">
        <x:v>S077</x:v>
      </x:c>
      <x:c r="B80" s="26" t="str">
        <x:v>Social support</x:v>
      </x:c>
      <x:c r="C80" s="26" t="str">
        <x:v>Social support and psychological adjustment: synthesis of 60 meta-analyses</x:v>
      </x:c>
      <x:c r="D80" s="26" t="str">
        <x:v>Zell &amp; Stockus</x:v>
      </x:c>
      <x:c r="E80" s="26" t="str">
        <x:v>Second-order meta-analysis</x:v>
      </x:c>
      <x:c r="F80" s="26" t="str">
        <x:v>A</x:v>
      </x:c>
      <x:c r="G80" s="26" t="str">
        <x:v>General social-support evidence base</x:v>
      </x:c>
      <x:c r="H80" s="26" t="str">
        <x:v>Effects smaller with covariate control; perceived &gt; received support</x:v>
      </x:c>
      <x:c r="I80" s="26" t="str">
        <x:v>https://consensus.app/papers/details/37cca4eac0375ce8a773c3b46b024f08/?utm_source=chatgpt</x:v>
      </x:c>
      <x:c r="J80" s="26" t="str">
        <x:v>2024/2025 Am Psychol</x:v>
      </x:c>
    </x:row>
    <x:row r="81" ht="36" customHeight="1">
      <x:c r="A81" s="26" t="str">
        <x:v>S078</x:v>
      </x:c>
      <x:c r="B81" s="26" t="str">
        <x:v>Social support</x:v>
      </x:c>
      <x:c r="C81" s="26" t="str">
        <x:v>Social Support and Longevity: Meta-Analysis-Based Evidence and Psychobiological Mechanisms</x:v>
      </x:c>
      <x:c r="D81" s="26" t="str">
        <x:v>Vila</x:v>
      </x:c>
      <x:c r="E81" s="26" t="str">
        <x:v>Review of 23 meta-analyses + mechanisms</x:v>
      </x:c>
      <x:c r="F81" s="26" t="str">
        <x:v>A</x:v>
      </x:c>
      <x:c r="G81" s="26" t="str">
        <x:v>Multi-system stress-buffering spine</x:v>
      </x:c>
      <x:c r="H81" s="26" t="str">
        <x:v>Support is multidimensional; confounding/moderation important</x:v>
      </x:c>
      <x:c r="I81" s="26" t="str">
        <x:v>https://consensus.app/papers/details/6d99dbc30e00511b99567aebc5633148/?utm_source=chatgpt</x:v>
      </x:c>
      <x:c r="J81" s="26" t="str">
        <x:v>2021 Front Psychol</x:v>
      </x:c>
    </x:row>
    <x:row r="82" ht="36" customHeight="1">
      <x:c r="A82" s="26" t="str">
        <x:v>S079</x:v>
      </x:c>
      <x:c r="B82" s="26" t="str">
        <x:v>Autonomic/HRV</x:v>
      </x:c>
      <x:c r="C82" s="26" t="str">
        <x:v>Heart Rate Variability and Cardiac Vagal Tone in Psychophysiological Research</x:v>
      </x:c>
      <x:c r="D82" s="26" t="str">
        <x:v>Laborde, Mosley, Thayer</x:v>
      </x:c>
      <x:c r="E82" s="26" t="str">
        <x:v>Methods/recommendations review</x:v>
      </x:c>
      <x:c r="F82" s="26" t="str">
        <x:v>A</x:v>
      </x:c>
      <x:c r="G82" s="26" t="str">
        <x:v>HRV measurement and interpretation boundary</x:v>
      </x:c>
      <x:c r="H82" s="26" t="str">
        <x:v>HRV can be misconstrued; respiration/design/reporting matter</x:v>
      </x:c>
      <x:c r="I82" s="26" t="str">
        <x:v>https://consensus.app/papers/details/25b62a746a4e55349dd426f35cc5344a/?utm_source=chatgpt</x:v>
      </x:c>
      <x:c r="J82" s="26" t="str">
        <x:v>2017 Front Psychol</x:v>
      </x:c>
    </x:row>
    <x:row r="83" ht="36" customHeight="1">
      <x:c r="A83" s="26" t="str">
        <x:v>S080</x:v>
      </x:c>
      <x:c r="B83" s="26" t="str">
        <x:v>Autonomic/HRV</x:v>
      </x:c>
      <x:c r="C83" s="26" t="str">
        <x:v>Utility of low frequency HRV as an index of sympathetic cardiac tone</x:v>
      </x:c>
      <x:c r="D83" s="26" t="str">
        <x:v>Reyes del Paso et al. / review record</x:v>
      </x:c>
      <x:c r="E83" s="26" t="str">
        <x:v>Critical review / reanalysis</x:v>
      </x:c>
      <x:c r="F83" s="26" t="str">
        <x:v>A</x:v>
      </x:c>
      <x:c r="G83" s="26" t="str">
        <x:v>Reject LF/HF = sympathovagal balance simplification</x:v>
      </x:c>
      <x:c r="H83" s="26" t="str">
        <x:v>LF and LF/HF are not specific sympathetic/balance indices</x:v>
      </x:c>
      <x:c r="I83" s="26" t="str">
        <x:v>https://consensus.app/papers/details/4e6110f14db05c50b0bc1cc160e337d4/?utm_source=chatgpt</x:v>
      </x:c>
      <x:c r="J83" s="26" t="str">
        <x:v>2013 Psychophysiology</x:v>
      </x:c>
    </x:row>
    <x:row r="84" ht="36" customHeight="1">
      <x:c r="A84" s="26" t="str">
        <x:v>S081</x:v>
      </x:c>
      <x:c r="B84" s="26" t="str">
        <x:v>Autonomic/HRV</x:v>
      </x:c>
      <x:c r="C84" s="26" t="str">
        <x:v>Guidelines for Rigor and Reproducibility of Heart Rate Variability</x:v>
      </x:c>
      <x:c r="D84" s="26" t="str">
        <x:v>Carter et al.</x:v>
      </x:c>
      <x:c r="E84" s="26" t="str">
        <x:v>2026 evidence-based guidelines</x:v>
      </x:c>
      <x:c r="F84" s="26" t="str">
        <x:v>A</x:v>
      </x:c>
      <x:c r="G84" s="26" t="str">
        <x:v>Modern HRV rigor gate</x:v>
      </x:c>
      <x:c r="H84" s="26" t="str">
        <x:v>HRV not a specific marker of sympathetic outflow or sympathovagal balance; vagal tone language requires caution</x:v>
      </x:c>
      <x:c r="I84" s="26" t="str">
        <x:v>https://consensus.app/papers/details/b1acef8284785ea1b80349666e431476/?utm_source=chatgpt</x:v>
      </x:c>
      <x:c r="J84" s="26" t="str">
        <x:v>2026 AJP Heart</x:v>
      </x:c>
    </x:row>
    <x:row r="85" ht="36" customHeight="1">
      <x:c r="A85" s="26" t="str">
        <x:v>S082</x:v>
      </x:c>
      <x:c r="B85" s="26" t="str">
        <x:v>Autonomic/HRV</x:v>
      </x:c>
      <x:c r="C85" s="26" t="str">
        <x:v>Cardiac vagal recovery following acute psychological stress in adults</x:v>
      </x:c>
      <x:c r="D85" s="26" t="str">
        <x:v>Roddick et al.</x:v>
      </x:c>
      <x:c r="E85" s="26" t="str">
        <x:v>Scoping review; 291 articles</x:v>
      </x:c>
      <x:c r="F85" s="26" t="str">
        <x:v>A</x:v>
      </x:c>
      <x:c r="G85" s="26" t="str">
        <x:v>Dynamic recovery rather than resting HRV only</x:v>
      </x:c>
      <x:c r="H85" s="26" t="str">
        <x:v>Large methodological variation in timing/conditions</x:v>
      </x:c>
      <x:c r="I85" s="26" t="str">
        <x:v>https://consensus.app/papers/details/1cd1806dda425bb1b29331b08250ad41/?utm_source=chatgpt</x:v>
      </x:c>
      <x:c r="J85" s="26" t="str">
        <x:v>2025 NBR</x:v>
      </x:c>
    </x:row>
    <x:row r="86" ht="36" customHeight="1">
      <x:c r="A86" s="26" t="str">
        <x:v>S083</x:v>
      </x:c>
      <x:c r="B86" s="26" t="str">
        <x:v>Polyvagal audit</x:v>
      </x:c>
      <x:c r="C86" s="26" t="str">
        <x:v>Polyvagal Theory: Current Status, Clinical Applications, and Future Directions</x:v>
      </x:c>
      <x:c r="D86" s="26" t="str">
        <x:v>Porges</x:v>
      </x:c>
      <x:c r="E86" s="26" t="str">
        <x:v>Proponent review</x:v>
      </x:c>
      <x:c r="F86" s="26" t="str">
        <x:v>B</x:v>
      </x:c>
      <x:c r="G86" s="26" t="str">
        <x:v>Represent theory in strongest current form</x:v>
      </x:c>
      <x:c r="H86" s="26" t="str">
        <x:v>Author-originated theory paper; not independent validation</x:v>
      </x:c>
      <x:c r="I86" s="26" t="str">
        <x:v>https://consensus.app/papers/details/faea082477da51eeab85bc41b5ff4b00/?utm_source=chatgpt</x:v>
      </x:c>
      <x:c r="J86" s="26" t="str">
        <x:v>2025 Clinical Neuropsychiatry</x:v>
      </x:c>
    </x:row>
    <x:row r="87" ht="36" customHeight="1">
      <x:c r="A87" s="26" t="str">
        <x:v>S084</x:v>
      </x:c>
      <x:c r="B87" s="26" t="str">
        <x:v>Polyvagal audit</x:v>
      </x:c>
      <x:c r="C87" s="26" t="str">
        <x:v>Why The Polyvagal Theory Is Untenable</x:v>
      </x:c>
      <x:c r="D87" s="26" t="str">
        <x:v>Grossman et al.</x:v>
      </x:c>
      <x:c r="E87" s="26" t="str">
        <x:v>Multi-author critical appraisal</x:v>
      </x:c>
      <x:c r="F87" s="26" t="str">
        <x:v>A</x:v>
      </x:c>
      <x:c r="G87" s="26" t="str">
        <x:v>Major contradiction anchor</x:v>
      </x:c>
      <x:c r="H87" s="26" t="str">
        <x:v>Strong critique; should be read alongside proponent response/current account</x:v>
      </x:c>
      <x:c r="I87" s="26" t="str">
        <x:v>https://consensus.app/papers/details/e989d060ea1c507db22e035ee60e3398/?utm_source=chatgpt</x:v>
      </x:c>
      <x:c r="J87" s="26" t="str">
        <x:v>2026 Clinical Neuropsychiatry</x:v>
      </x:c>
    </x:row>
    <x:row r="88" ht="36" customHeight="1">
      <x:c r="A88" s="26" t="str">
        <x:v>S085</x:v>
      </x:c>
      <x:c r="B88" s="26" t="str">
        <x:v>Polyvagal audit</x:v>
      </x:c>
      <x:c r="C88" s="26" t="str">
        <x:v>The Evolution of Sociality and the Polyvagal Theory</x:v>
      </x:c>
      <x:c r="D88" s="26" t="str">
        <x:v>Doody, Burghardt, Dinets</x:v>
      </x:c>
      <x:c r="E88" s="26" t="str">
        <x:v>Evolutionary critique</x:v>
      </x:c>
      <x:c r="F88" s="26" t="str">
        <x:v>A</x:v>
      </x:c>
      <x:c r="G88" s="26" t="str">
        <x:v>Challenges social/asocial phylogenetic premise</x:v>
      </x:c>
      <x:c r="H88" s="26" t="str">
        <x:v>Addresses evolutionary premise rather than all clinical claims</x:v>
      </x:c>
      <x:c r="I88" s="26" t="str">
        <x:v>https://consensus.app/papers/details/28a6039e9ffa57dbbad2c84c15cac916/?utm_source=chatgpt</x:v>
      </x:c>
      <x:c r="J88" s="26" t="str">
        <x:v>2023 Biological Psychology</x:v>
      </x:c>
    </x:row>
    <x:row r="89" ht="36" customHeight="1">
      <x:c r="A89" s="26" t="str">
        <x:v>S086</x:v>
      </x:c>
      <x:c r="B89" s="26" t="str">
        <x:v>Neuromodulation</x:v>
      </x:c>
      <x:c r="C89" s="26" t="str">
        <x:v>Endogenous Oxytocin and Human Social Interactions</x:v>
      </x:c>
      <x:c r="D89" s="26" t="str">
        <x:v>Burenkova et al.</x:v>
      </x:c>
      <x:c r="E89" s="26" t="str">
        <x:v>Systematic review + meta-analysis</x:v>
      </x:c>
      <x:c r="F89" s="26" t="str">
        <x:v>A</x:v>
      </x:c>
      <x:c r="G89" s="26" t="str">
        <x:v>Direct human OXT contradiction/measurement anchor</x:v>
      </x:c>
      <x:c r="H89" s="26" t="str">
        <x:v>Causal designs did not show expected overall hormonal response; assays/methods heterogeneous</x:v>
      </x:c>
      <x:c r="I89" s="26" t="str">
        <x:v>https://consensus.app/papers/details/c3443f2b16a2517eb2775a33bf70ce93/?utm_source=chatgpt</x:v>
      </x:c>
      <x:c r="J89" s="26" t="str">
        <x:v>2023 Psychol Bull</x:v>
      </x:c>
    </x:row>
    <x:row r="90" ht="36" customHeight="1">
      <x:c r="A90" s="26" t="str">
        <x:v>S087</x:v>
      </x:c>
      <x:c r="B90" s="26" t="str">
        <x:v>Neuromodulation</x:v>
      </x:c>
      <x:c r="C90" s="26" t="str">
        <x:v>Oxytocin and brain activity in humans</x:v>
      </x:c>
      <x:c r="D90" s="26" t="str">
        <x:v>Grace et al.</x:v>
      </x:c>
      <x:c r="E90" s="26" t="str">
        <x:v>Systematic review + coordinate meta-analysis</x:v>
      </x:c>
      <x:c r="F90" s="26" t="str">
        <x:v>A</x:v>
      </x:c>
      <x:c r="G90" s="26" t="str">
        <x:v>Human fMRI OXT network anchor</x:v>
      </x:c>
      <x:c r="H90" s="26" t="str">
        <x:v>Effects heterogeneous across tasks and regions</x:v>
      </x:c>
      <x:c r="I90" s="26" t="str">
        <x:v>https://consensus.app/papers/details/e6e4c27e80305016bc258d764999c295/?utm_source=chatgpt</x:v>
      </x:c>
      <x:c r="J90" s="26" t="str">
        <x:v>2018 Psychoneuroendocrinology</x:v>
      </x:c>
    </x:row>
    <x:row r="91" ht="36" customHeight="1">
      <x:c r="A91" s="26" t="str">
        <x:v>S088</x:v>
      </x:c>
      <x:c r="B91" s="26" t="str">
        <x:v>Neuromodulation</x:v>
      </x:c>
      <x:c r="C91" s="26" t="str">
        <x:v>Exogenous effects of oxytocin in five psychiatric disorders</x:v>
      </x:c>
      <x:c r="D91" s="26" t="str">
        <x:v>Peled-Avron, Abu-Akel, Shamay-Tsoory</x:v>
      </x:c>
      <x:c r="E91" s="26" t="str">
        <x:v>Systematic review + meta-analysis</x:v>
      </x:c>
      <x:c r="F91" s="26" t="str">
        <x:v>A</x:v>
      </x:c>
      <x:c r="G91" s="26" t="str">
        <x:v>Social salience/context dependence</x:v>
      </x:c>
      <x:c r="H91" s="26" t="str">
        <x:v>Small/variable clinical effects</x:v>
      </x:c>
      <x:c r="I91" s="26" t="str">
        <x:v>https://consensus.app/papers/details/95cee9f2142c5255979d14971fb1c41b/?utm_source=chatgpt</x:v>
      </x:c>
      <x:c r="J91" s="26" t="str">
        <x:v>2020 NBR</x:v>
      </x:c>
    </x:row>
    <x:row r="92" ht="36" customHeight="1">
      <x:c r="A92" s="26" t="str">
        <x:v>S089</x:v>
      </x:c>
      <x:c r="B92" s="26" t="str">
        <x:v>Neuromodulation/Development</x:v>
      </x:c>
      <x:c r="C92" s="26" t="str">
        <x:v>Developmental programming of oxytocin through early-life stress</x:v>
      </x:c>
      <x:c r="D92" s="26" t="str">
        <x:v>Ellis et al.</x:v>
      </x:c>
      <x:c r="E92" s="26" t="str">
        <x:v>Four meta-analyses</x:v>
      </x:c>
      <x:c r="F92" s="26" t="str">
        <x:v>A</x:v>
      </x:c>
      <x:c r="G92" s="26" t="str">
        <x:v>Fast-slow developmental calibration</x:v>
      </x:c>
      <x:c r="H92" s="26" t="str">
        <x:v>Effect sizes small; clinical samples inconsistent</x:v>
      </x:c>
      <x:c r="I92" s="26" t="str">
        <x:v>https://consensus.app/papers/details/df5d51ced75e57619d2d5245e46bbe5d/?utm_source=chatgpt</x:v>
      </x:c>
      <x:c r="J92" s="26" t="str">
        <x:v>2021 Clin Psychol Rev</x:v>
      </x:c>
    </x:row>
    <x:row r="93" ht="36" customHeight="1">
      <x:c r="A93" s="26" t="str">
        <x:v>S090</x:v>
      </x:c>
      <x:c r="B93" s="26" t="str">
        <x:v>Attachment</x:v>
      </x:c>
      <x:c r="C93" s="26" t="str">
        <x:v>The relationship between adult attachment and mental health</x:v>
      </x:c>
      <x:c r="D93" s="26" t="str">
        <x:v>Zhang et al.</x:v>
      </x:c>
      <x:c r="E93" s="26" t="str">
        <x:v>Meta-analysis; 224 studies</x:v>
      </x:c>
      <x:c r="F93" s="26" t="str">
        <x:v>A</x:v>
      </x:c>
      <x:c r="G93" s="26" t="str">
        <x:v>Large-scale adult attachment backbone</x:v>
      </x:c>
      <x:c r="H93" s="26" t="str">
        <x:v>Association not causal destiny; moderators present</x:v>
      </x:c>
      <x:c r="I93" s="26" t="str">
        <x:v>https://consensus.app/papers/details/2ce8543b05a857bba7e4fe99f4b90d3c/?utm_source=chatgpt</x:v>
      </x:c>
      <x:c r="J93" s="26" t="str">
        <x:v>2022 JPSP</x:v>
      </x:c>
    </x:row>
    <x:row r="94" ht="36" customHeight="1">
      <x:c r="A94" s="26" t="str">
        <x:v>S091</x:v>
      </x:c>
      <x:c r="B94" s="26" t="str">
        <x:v>Attachment</x:v>
      </x:c>
      <x:c r="C94" s="26" t="str">
        <x:v>Attachment-Related Differences in Emotion Regulation in Adults</x:v>
      </x:c>
      <x:c r="D94" s="26" t="str">
        <x:v>Eilert &amp; Buchheim</x:v>
      </x:c>
      <x:c r="E94" s="26" t="str">
        <x:v>Systematic review; 37 studies</x:v>
      </x:c>
      <x:c r="F94" s="26" t="str">
        <x:v>A</x:v>
      </x:c>
      <x:c r="G94" s="26" t="str">
        <x:v>Objective autonomic/brain/biochemical regulation bridge</x:v>
      </x:c>
      <x:c r="H94" s="26" t="str">
        <x:v>Limited preoccupied-attachment evidence</x:v>
      </x:c>
      <x:c r="I94" s="26" t="str">
        <x:v>https://consensus.app/papers/details/110044b6a7915cc7973294b948da18ee/?utm_source=chatgpt</x:v>
      </x:c>
      <x:c r="J94" s="26" t="str">
        <x:v>2023 Brain Sci</x:v>
      </x:c>
    </x:row>
    <x:row r="95" ht="36" customHeight="1">
      <x:c r="A95" s="26" t="str">
        <x:v>S092</x:v>
      </x:c>
      <x:c r="B95" s="26" t="str">
        <x:v>Attachment</x:v>
      </x:c>
      <x:c r="C95" s="26" t="str">
        <x:v>Parent-child attachment and children's experience and regulation of emotion</x:v>
      </x:c>
      <x:c r="D95" s="26" t="str">
        <x:v>Cooke et al.</x:v>
      </x:c>
      <x:c r="E95" s="26" t="str">
        <x:v>Meta-analytic review</x:v>
      </x:c>
      <x:c r="F95" s="26" t="str">
        <x:v>A</x:v>
      </x:c>
      <x:c r="G95" s="26" t="str">
        <x:v>Developmental co-regulation→emotion-regulation bridge</x:v>
      </x:c>
      <x:c r="H95" s="26" t="str">
        <x:v>Does not establish direct mechanism</x:v>
      </x:c>
      <x:c r="I95" s="26" t="str">
        <x:v>https://consensus.app/papers/details/19710fcc990c5daf975082a21304448f/?utm_source=chatgpt</x:v>
      </x:c>
      <x:c r="J95" s="26" t="str">
        <x:v>2019 Emotion</x:v>
      </x:c>
    </x:row>
    <x:row r="96" ht="36" customHeight="1">
      <x:c r="A96" s="26" t="str">
        <x:v>S093</x:v>
      </x:c>
      <x:c r="B96" s="26" t="str">
        <x:v>Attachment</x:v>
      </x:c>
      <x:c r="C96" s="26" t="str">
        <x:v>Parent–Child Attachment and Dynamic Emotion Regulation</x:v>
      </x:c>
      <x:c r="D96" s="26" t="str">
        <x:v>Obeldobel, Brumariu, Kerns</x:v>
      </x:c>
      <x:c r="E96" s="26" t="str">
        <x:v>Systematic review</x:v>
      </x:c>
      <x:c r="F96" s="26" t="str">
        <x:v>A</x:v>
      </x:c>
      <x:c r="G96" s="26" t="str">
        <x:v>Recovery/reactivity dynamics bridge</x:v>
      </x:c>
      <x:c r="H96" s="26" t="str">
        <x:v>Only 15 studies; dynamic measurement still limited</x:v>
      </x:c>
      <x:c r="I96" s="26" t="str">
        <x:v>https://consensus.app/papers/details/4c8e03eaab8e5735aa1bf3d4f782aea1/?utm_source=chatgpt</x:v>
      </x:c>
      <x:c r="J96" s="26" t="str">
        <x:v>2023 Emotion Review</x:v>
      </x:c>
    </x:row>
    <x:row r="97" ht="36" customHeight="1">
      <x:c r="A97" s="26" t="str">
        <x:v>S094</x:v>
      </x:c>
      <x:c r="B97" s="26" t="str">
        <x:v>Synchrony</x:v>
      </x:c>
      <x:c r="C97" s="26" t="str">
        <x:v>Multimodal Interpersonal Synchrony</x:v>
      </x:c>
      <x:c r="D97" s="26" t="str">
        <x:v>Ohayon &amp; Gordon</x:v>
      </x:c>
      <x:c r="E97" s="26" t="str">
        <x:v>Systematic review + meta-analysis</x:v>
      </x:c>
      <x:c r="F97" s="26" t="str">
        <x:v>A</x:v>
      </x:c>
      <x:c r="G97" s="26" t="str">
        <x:v>Cross-level synchrony magnitude and heterogeneity</x:v>
      </x:c>
      <x:c r="H97" s="26" t="str">
        <x:v>Neural-behavioral moderate; physiological-behavioral small; neural-physiological inconsistent</x:v>
      </x:c>
      <x:c r="I97" s="26" t="str">
        <x:v>https://consensus.app/papers/details/76af35cd904e5e198f1262575a8b132c/?utm_source=chatgpt</x:v>
      </x:c>
      <x:c r="J97" s="26" t="str">
        <x:v>2024 Behav Brain Res</x:v>
      </x:c>
    </x:row>
    <x:row r="98" ht="36" customHeight="1">
      <x:c r="A98" s="26" t="str">
        <x:v>S095</x:v>
      </x:c>
      <x:c r="B98" s="26" t="str">
        <x:v>Synchrony</x:v>
      </x:c>
      <x:c r="C98" s="26" t="str">
        <x:v>Interpersonal neural synchronization in close relationships</x:v>
      </x:c>
      <x:c r="D98" s="26" t="str">
        <x:v>Zhao et al.</x:v>
      </x:c>
      <x:c r="E98" s="26" t="str">
        <x:v>Systematic review + meta-analysis</x:v>
      </x:c>
      <x:c r="F98" s="26" t="str">
        <x:v>A</x:v>
      </x:c>
      <x:c r="G98" s="26" t="str">
        <x:v>Close-relationship hyperscanning spine</x:v>
      </x:c>
      <x:c r="H98" s="26" t="str">
        <x:v>fNIRS-specific; developmental moderators</x:v>
      </x:c>
      <x:c r="I98" s="26" t="str">
        <x:v>https://consensus.app/papers/details/36bb75b6d1565e4b8670ad404f3fba2b/?utm_source=chatgpt</x:v>
      </x:c>
      <x:c r="J98" s="26" t="str">
        <x:v>2024 NBR</x:v>
      </x:c>
    </x:row>
    <x:row r="99" ht="36" customHeight="1">
      <x:c r="A99" s="26" t="str">
        <x:v>S096</x:v>
      </x:c>
      <x:c r="B99" s="26" t="str">
        <x:v>Synchrony</x:v>
      </x:c>
      <x:c r="C99" s="26" t="str">
        <x:v>Interpersonal autonomic nervous system synchrony and relationship/performance</x:v>
      </x:c>
      <x:c r="D99" s="26" t="str">
        <x:v>Mayo, Lavidor, Gordon</x:v>
      </x:c>
      <x:c r="E99" s="26" t="str">
        <x:v>Systematic review + meta-analysis</x:v>
      </x:c>
      <x:c r="F99" s="26" t="str">
        <x:v>A</x:v>
      </x:c>
      <x:c r="G99" s="26" t="str">
        <x:v>Autonomic synchrony contradiction anchor</x:v>
      </x:c>
      <x:c r="H99" s="26" t="str">
        <x:v>Relationship effect small/marginal and highly heterogeneous</x:v>
      </x:c>
      <x:c r="I99" s="26" t="str">
        <x:v>https://consensus.app/papers/details/35168daede325485a69ef1f691d18cec/?utm_source=chatgpt</x:v>
      </x:c>
      <x:c r="J99" s="26" t="str">
        <x:v>2021 Physiol Behav</x:v>
      </x:c>
    </x:row>
    <x:row r="100" ht="36" customHeight="1">
      <x:c r="A100" s="26" t="str">
        <x:v>S097</x:v>
      </x:c>
      <x:c r="B100" s="26" t="str">
        <x:v>Synchrony/Development</x:v>
      </x:c>
      <x:c r="C100" s="26" t="str">
        <x:v>On human synchrony: parent-infant physiological and neural synchrony</x:v>
      </x:c>
      <x:c r="D100" s="26" t="str">
        <x:v>Lavezzo et al.</x:v>
      </x:c>
      <x:c r="E100" s="26" t="str">
        <x:v>Systematic review; 42 studies</x:v>
      </x:c>
      <x:c r="F100" s="26" t="str">
        <x:v>A</x:v>
      </x:c>
      <x:c r="G100" s="26" t="str">
        <x:v>Co-regulation versus co-dysregulation boundary</x:v>
      </x:c>
      <x:c r="H100" s="26" t="str">
        <x:v>Small homogeneous samples and heterogeneous pipelines</x:v>
      </x:c>
      <x:c r="I100" s="26" t="str">
        <x:v>https://consensus.app/papers/details/fd76c8bcd6dc53edb3a49a8abd642f3c/?utm_source=chatgpt</x:v>
      </x:c>
      <x:c r="J100" s="26" t="str">
        <x:v>2026 NBR</x:v>
      </x:c>
    </x:row>
    <x:row r="101" ht="36" customHeight="1">
      <x:c r="A101" s="26" t="str">
        <x:v>S098</x:v>
      </x:c>
      <x:c r="B101" s="26" t="str">
        <x:v>Synchrony/Development</x:v>
      </x:c>
      <x:c r="C101" s="26" t="str">
        <x:v>Parent–Child Synchrony After Early Childhood</x:v>
      </x:c>
      <x:c r="D101" s="26" t="str">
        <x:v>Birk, Stewart, Olino</x:v>
      </x:c>
      <x:c r="E101" s="26" t="str">
        <x:v>Systematic review; 37 studies</x:v>
      </x:c>
      <x:c r="F101" s="26" t="str">
        <x:v>A</x:v>
      </x:c>
      <x:c r="G101" s="26" t="str">
        <x:v>Development beyond infancy</x:v>
      </x:c>
      <x:c r="H101" s="26" t="str">
        <x:v>Context can flip association with outcomes</x:v>
      </x:c>
      <x:c r="I101" s="26" t="str">
        <x:v>https://consensus.app/papers/details/0d0d519f35695fb0857b0d68be988298/?utm_source=chatgpt</x:v>
      </x:c>
      <x:c r="J101" s="26" t="str">
        <x:v>2022 Clin Child Fam Psychol Rev</x:v>
      </x:c>
    </x:row>
    <x:row r="102" ht="36" customHeight="1">
      <x:c r="A102" s="26" t="str">
        <x:v>S099</x:v>
      </x:c>
      <x:c r="B102" s="26" t="str">
        <x:v>Timescales</x:v>
      </x:c>
      <x:c r="C102" s="26" t="str">
        <x:v>Coupled neural timescales in social interaction</x:v>
      </x:c>
      <x:c r="D102" s="26" t="str">
        <x:v>Wolff &amp; Dumas</x:v>
      </x:c>
      <x:c r="E102" s="26" t="str">
        <x:v>2026 Trends review</x:v>
      </x:c>
      <x:c r="F102" s="26" t="str">
        <x:v>C</x:v>
      </x:c>
      <x:c r="G102" s="26" t="str">
        <x:v>Direct bridge to intrinsic timescales and social coupling</x:v>
      </x:c>
      <x:c r="H102" s="26" t="str">
        <x:v>Frontier framework; proposed mechanism not yet established</x:v>
      </x:c>
      <x:c r="I102" s="26" t="str">
        <x:v>https://consensus.app/papers/details/417f9a7159435a1282e9c21502f5f7c6/?utm_source=chatgpt</x:v>
      </x:c>
      <x:c r="J102" s="26" t="str">
        <x:v>2026 Trends Cogn Sci</x:v>
      </x:c>
    </x:row>
    <x:row r="103" ht="36" customHeight="1">
      <x:c r="A103" s="26" t="str">
        <x:v>S100</x:v>
      </x:c>
      <x:c r="B103" s="26" t="str">
        <x:v>Synchrony/Plasticity</x:v>
      </x:c>
      <x:c r="C103" s="26" t="str">
        <x:v>Post-interaction neuroplasticity of inter-brain networks</x:v>
      </x:c>
      <x:c r="D103" s="26" t="str">
        <x:v>Shamay-Tsoory et al.</x:v>
      </x:c>
      <x:c r="E103" s="26" t="str">
        <x:v>Human fNIRS study</x:v>
      </x:c>
      <x:c r="F103" s="26" t="str">
        <x:v>B</x:v>
      </x:c>
      <x:c r="G103" s="26" t="str">
        <x:v>Potential fast interaction→post-interaction persistence bridge</x:v>
      </x:c>
      <x:c r="H103" s="26" t="str">
        <x:v>Single-study evidence; interpretation of 'plasticity' requires caution</x:v>
      </x:c>
      <x:c r="I103" s="26" t="str">
        <x:v>https://consensus.app/papers/details/b340c2e5ab1857bb81dade5172ba1063/?utm_source=chatgpt</x:v>
      </x:c>
      <x:c r="J103" s="26" t="str">
        <x:v>2024 iScience</x:v>
      </x:c>
    </x:row>
    <x:row r="104" ht="36" customHeight="1">
      <x:c r="A104" s="26" t="str">
        <x:v>S101</x:v>
      </x:c>
      <x:c r="B104" s="26" t="str">
        <x:v>Social support</x:v>
      </x:c>
      <x:c r="C104" s="26" t="str">
        <x:v>Social Relationships and Mortality Risk: A Meta-analytic Review</x:v>
      </x:c>
      <x:c r="D104" s="26" t="str">
        <x:v>Holt-Lunstad, Smith, Layton</x:v>
      </x:c>
      <x:c r="E104" s="26" t="str">
        <x:v>Meta-analysis</x:v>
      </x:c>
      <x:c r="F104" s="26" t="str">
        <x:v>A</x:v>
      </x:c>
      <x:c r="G104" s="26" t="str">
        <x:v>Large-scale importance of social integration</x:v>
      </x:c>
      <x:c r="H104" s="26" t="str">
        <x:v>Observational mortality literature; mechanisms not isolated</x:v>
      </x:c>
      <x:c r="I104" s="26" t="str">
        <x:v>https://journals.plos.org/plosmedicine/article/file?id=10.1371/journal.pmed.1000316&amp;type=printable</x:v>
      </x:c>
      <x:c r="J104" s="26" t="str">
        <x:v>Landmark general social-health anchor</x:v>
      </x:c>
    </x:row>
    <x:row r="105" ht="36" customHeight="1">
      <x:c r="A105" s="26" t="str">
        <x:v>S102</x:v>
      </x:c>
      <x:c r="B105" s="26" t="str">
        <x:v>Social baseline</x:v>
      </x:c>
      <x:c r="C105" s="26" t="str">
        <x:v>Social Baseline Theory: The Social Regulation of Risk and Effort</x:v>
      </x:c>
      <x:c r="D105" s="26" t="str">
        <x:v>Coan &amp; Sbarra</x:v>
      </x:c>
      <x:c r="E105" s="26" t="str">
        <x:v>Integrative theory/review</x:v>
      </x:c>
      <x:c r="F105" s="26" t="str">
        <x:v>B</x:v>
      </x:c>
      <x:c r="G105" s="26" t="str">
        <x:v>Risk/effort sharing; relational resources</x:v>
      </x:c>
      <x:c r="H105" s="26" t="str">
        <x:v>Theory contains hypotheses beyond direct evidence</x:v>
      </x:c>
      <x:c r="I105" s="26" t="str">
        <x:v>https://consensus.app/papers/details/96e4a2c6ec2c5011a3063b621ccd0320/?utm_source=chatgpt</x:v>
      </x:c>
      <x:c r="J105" s="26" t="str">
        <x:v>2014</x:v>
      </x:c>
    </x:row>
    <x:row r="106" ht="36" customHeight="1">
      <x:c r="A106" s="26" t="str">
        <x:v>S103</x:v>
      </x:c>
      <x:c r="B106" s="26" t="str">
        <x:v>Social baseline</x:v>
      </x:c>
      <x:c r="C106" s="26" t="str">
        <x:v>Social Baseline Theory: The Role of Social Proximity in Emotion and Economy of Action</x:v>
      </x:c>
      <x:c r="D106" s="26" t="str">
        <x:v>Beckes &amp; Coan</x:v>
      </x:c>
      <x:c r="E106" s="26" t="str">
        <x:v>Theory/review</x:v>
      </x:c>
      <x:c r="F106" s="26" t="str">
        <x:v>B</x:v>
      </x:c>
      <x:c r="G106" s="26" t="str">
        <x:v>Economy-of-action bridge</x:v>
      </x:c>
      <x:c r="H106" s="26" t="str">
        <x:v>Some propositions explicitly speculative</x:v>
      </x:c>
      <x:c r="I106" s="26" t="str">
        <x:v>https://consensus.app/papers/details/885e0ac329dd5573a177336d51610b07/?utm_source=chatgpt</x:v>
      </x:c>
      <x:c r="J106" s="26" t="str">
        <x:v>2011</x:v>
      </x:c>
    </x:row>
    <x:row r="107" ht="36" customHeight="1">
      <x:c r="A107" s="26" t="str">
        <x:v>S104</x:v>
      </x:c>
      <x:c r="B107" s="26" t="str">
        <x:v>Social baseline</x:v>
      </x:c>
      <x:c r="C107" s="26" t="str">
        <x:v>Social baseline theory: State of the science and new directions</x:v>
      </x:c>
      <x:c r="D107" s="26" t="str">
        <x:v>Beckes &amp; Sbarra</x:v>
      </x:c>
      <x:c r="E107" s="26" t="str">
        <x:v>Review</x:v>
      </x:c>
      <x:c r="F107" s="26" t="str">
        <x:v>A</x:v>
      </x:c>
      <x:c r="G107" s="26" t="str">
        <x:v>Updated social-regulation evidence</x:v>
      </x:c>
      <x:c r="H107" s="26" t="str">
        <x:v>Framework-level, not a single mechanism</x:v>
      </x:c>
      <x:c r="I107" s="26" t="str">
        <x:v>https://consensus.app/papers/details/f18a0d92e2bd591f9cb9cddd5926ea7a/?utm_source=chatgpt</x:v>
      </x:c>
      <x:c r="J107" s="26" t="str">
        <x:v>2021</x:v>
      </x:c>
    </x:row>
    <x:row r="108" ht="36" customHeight="1">
      <x:c r="A108" s="26" t="str">
        <x:v>S105</x:v>
      </x:c>
      <x:c r="B108" s="26" t="str">
        <x:v>Social allostasis</x:v>
      </x:c>
      <x:c r="C108" s="26" t="str">
        <x:v>Social Allostasis and Social Allostatic Load</x:v>
      </x:c>
      <x:c r="D108" s="26" t="str">
        <x:v>Saxbe, Beckes, Stoycos, Coan</x:v>
      </x:c>
      <x:c r="E108" s="26" t="str">
        <x:v>Theory/review</x:v>
      </x:c>
      <x:c r="F108" s="26" t="str">
        <x:v>B</x:v>
      </x:c>
      <x:c r="G108" s="26" t="str">
        <x:v>Group set-points; maladaptive coupled regimes</x:v>
      </x:c>
      <x:c r="H108" s="26" t="str">
        <x:v>Group-level allostatic load remains a model requiring tests</x:v>
      </x:c>
      <x:c r="I108" s="26" t="str">
        <x:v>https://consensus.app/papers/details/f30c82fca0cb54db86a912f9ea4eaf6d/?utm_source=chatgpt</x:v>
      </x:c>
      <x:c r="J108" s="26" t="str">
        <x:v>2019/2020</x:v>
      </x:c>
    </x:row>
    <x:row r="109" ht="36" customHeight="1">
      <x:c r="A109" s="26" t="str">
        <x:v>S106</x:v>
      </x:c>
      <x:c r="B109" s="26" t="str">
        <x:v>Social support neuroscience</x:v>
      </x:c>
      <x:c r="C109" s="26" t="str">
        <x:v>Neural Underpinnings of Receiving and Giving Social Support</x:v>
      </x:c>
      <x:c r="D109" s="26" t="str">
        <x:v>Eisenberger</x:v>
      </x:c>
      <x:c r="E109" s="26" t="str">
        <x:v>Neuroscience review</x:v>
      </x:c>
      <x:c r="F109" s="26" t="str">
        <x:v>A</x:v>
      </x:c>
      <x:c r="G109" s="26" t="str">
        <x:v>Threat inhibition/safety and support-giving mechanisms</x:v>
      </x:c>
      <x:c r="H109" s="26" t="str">
        <x:v>Neuroimaging associations do not isolate causal pathways</x:v>
      </x:c>
      <x:c r="I109" s="26" t="str">
        <x:v>https://consensus.app/papers/details/ee792cde0af356be89c34a82697c35fd/?utm_source=chatgpt</x:v>
      </x:c>
      <x:c r="J109" s="26" t="str">
        <x:v>2013</x:v>
      </x:c>
    </x:row>
    <x:row r="110" ht="36" customHeight="1">
      <x:c r="A110" s="26" t="str">
        <x:v>S107</x:v>
      </x:c>
      <x:c r="B110" s="26" t="str">
        <x:v>Social buffering</x:v>
      </x:c>
      <x:c r="C110" s="26" t="str">
        <x:v>Social support facilitates threat extinction retention in humans</x:v>
      </x:c>
      <x:c r="D110" s="26" t="str">
        <x:v>Gong et al.</x:v>
      </x:c>
      <x:c r="E110" s="26" t="str">
        <x:v>Human experimental fMRI study</x:v>
      </x:c>
      <x:c r="F110" s="26" t="str">
        <x:v>B</x:v>
      </x:c>
      <x:c r="G110" s="26" t="str">
        <x:v>Support can alter threat-memory transition/recovery</x:v>
      </x:c>
      <x:c r="H110" s="26" t="str">
        <x:v>Single paradigm; replication/generalization needed</x:v>
      </x:c>
      <x:c r="I110" s="26" t="str">
        <x:v>https://consensus.app/papers/details/5b2fe55aca165c2883de17a961f7e132/?utm_source=chatgpt</x:v>
      </x:c>
      <x:c r="J110" s="26" t="str">
        <x:v>2025 Translational Psychiatry</x:v>
      </x:c>
    </x:row>
    <x:row r="111" ht="36" customHeight="1">
      <x:c r="A111" s="26" t="str">
        <x:v>S108</x:v>
      </x:c>
      <x:c r="B111" s="26" t="str">
        <x:v>Social buffering</x:v>
      </x:c>
      <x:c r="C111" s="26" t="str">
        <x:v>Physical Proximity With Social Support Regulates Vigilance to Threat</x:v>
      </x:c>
      <x:c r="D111" s="26" t="str">
        <x:v>Maffei et al.</x:v>
      </x:c>
      <x:c r="E111" s="26" t="str">
        <x:v>Human TSST psychophysiology experiment</x:v>
      </x:c>
      <x:c r="F111" s="26" t="str">
        <x:v>B</x:v>
      </x:c>
      <x:c r="G111" s="26" t="str">
        <x:v>Proximity modulates threat-vigilance dynamics</x:v>
      </x:c>
      <x:c r="H111" s="26" t="str">
        <x:v>Small sample and specific stressor</x:v>
      </x:c>
      <x:c r="I111" s="26" t="str">
        <x:v>https://consensus.app/papers/details/ca36bdb57f4e5bdabd7f2f39d1d9a258/?utm_source=chatgpt</x:v>
      </x:c>
      <x:c r="J111" s="26" t="str">
        <x:v>2026 Psychophysiology</x:v>
      </x:c>
    </x:row>
    <x:row r="112" ht="36" customHeight="1">
      <x:c r="A112" s="26" t="str">
        <x:v>S109</x:v>
      </x:c>
      <x:c r="B112" s="26" t="str">
        <x:v>Social baseline</x:v>
      </x:c>
      <x:c r="C112" s="26" t="str">
        <x:v>Yielding to social presence as a bioenergetic strategy</x:v>
      </x:c>
      <x:c r="D112" s="26" t="str">
        <x:v>Gonzalez et al.</x:v>
      </x:c>
      <x:c r="E112" s="26" t="str">
        <x:v>Human fMRI + theoretical synthesis</x:v>
      </x:c>
      <x:c r="F112" s="26" t="str">
        <x:v>B</x:v>
      </x:c>
      <x:c r="G112" s="26" t="str">
        <x:v>Resource conservation / control effort</x:v>
      </x:c>
      <x:c r="H112" s="26" t="str">
        <x:v>Specific operationalization; needs broader replication</x:v>
      </x:c>
      <x:c r="I112" s="26" t="str">
        <x:v>https://consensus.app/papers/details/3169d3dd8f78584eb61a496ceeeae333/?utm_source=chatgpt</x:v>
      </x:c>
      <x:c r="J112" s="26" t="str">
        <x:v>2021</x:v>
      </x:c>
    </x:row>
    <x:row r="113" ht="36" customHeight="1">
      <x:c r="A113" s="26" t="str">
        <x:v>S110</x:v>
      </x:c>
      <x:c r="B113" s="26" t="str">
        <x:v>Social baseline</x:v>
      </x:c>
      <x:c r="C113" s="26" t="str">
        <x:v>Cognitive Processes Unfold in a Social Context</x:v>
      </x:c>
      <x:c r="D113" s="26" t="str">
        <x:v>Gross &amp; Medina-DeVilliers</x:v>
      </x:c>
      <x:c r="E113" s="26" t="str">
        <x:v>Review</x:v>
      </x:c>
      <x:c r="F113" s="26" t="str">
        <x:v>B</x:v>
      </x:c>
      <x:c r="G113" s="26" t="str">
        <x:v>Social context as baseline for cognition</x:v>
      </x:c>
      <x:c r="H113" s="26" t="str">
        <x:v>Extension of SBT remains theory-guided</x:v>
      </x:c>
      <x:c r="I113" s="26" t="str">
        <x:v>https://consensus.app/papers/details/fcb5de677bc75bb09f21b852b65a3e45/?utm_source=chatgpt</x:v>
      </x:c>
      <x:c r="J113" s="26" t="str">
        <x:v>2020</x:v>
      </x:c>
    </x:row>
    <x:row r="114" ht="36" customHeight="1">
      <x:c r="A114" s="26" t="str">
        <x:v>S111</x:v>
      </x:c>
      <x:c r="B114" s="26" t="str">
        <x:v>Social baseline</x:v>
      </x:c>
      <x:c r="C114" s="26" t="str">
        <x:v>Above and below baselines</x:v>
      </x:c>
      <x:c r="D114" s="26" t="str">
        <x:v>Bar-Kalifa &amp; Rafaeli</x:v>
      </x:c>
      <x:c r="E114" s="26" t="str">
        <x:v>Dyadic daily-diary studies</x:v>
      </x:c>
      <x:c r="F114" s="26" t="str">
        <x:v>B</x:v>
      </x:c>
      <x:c r="G114" s="26" t="str">
        <x:v>Non-monotonic support effects around individualized baselines</x:v>
      </x:c>
      <x:c r="H114" s="26" t="str">
        <x:v>Small dyadic samples</x:v>
      </x:c>
      <x:c r="I114" s="26" t="str">
        <x:v>https://consensus.app/papers/details/9edad7a4708157018fd8e026966d569c/?utm_source=chatgpt</x:v>
      </x:c>
      <x:c r="J114" s="26" t="str">
        <x:v>2015</x:v>
      </x:c>
    </x:row>
    <x:row r="115" ht="36" customHeight="1">
      <x:c r="A115" s="26" t="str">
        <x:v>S112</x:v>
      </x:c>
      <x:c r="B115" s="26" t="str">
        <x:v>Loneliness</x:v>
      </x:c>
      <x:c r="C115" s="26" t="str">
        <x:v>Neurobiology of loneliness: a systematic review</x:v>
      </x:c>
      <x:c r="D115" s="26" t="str">
        <x:v>Lam et al.</x:v>
      </x:c>
      <x:c r="E115" s="26" t="str">
        <x:v>Systematic review; 41 studies</x:v>
      </x:c>
      <x:c r="F115" s="26" t="str">
        <x:v>A</x:v>
      </x:c>
      <x:c r="G115" s="26" t="str">
        <x:v>Distributed network effects of loneliness</x:v>
      </x:c>
      <x:c r="H115" s="26" t="str">
        <x:v>Methods and directions heterogeneous</x:v>
      </x:c>
      <x:c r="I115" s="26" t="str">
        <x:v>https://consensus.app/papers/details/2c825d46669051a6aeee43dab1d51dbd/?utm_source=chatgpt</x:v>
      </x:c>
      <x:c r="J115" s="26" t="str">
        <x:v>2021 Neuropsychopharmacology</x:v>
      </x:c>
    </x:row>
    <x:row r="116" ht="36" customHeight="1">
      <x:c r="A116" s="26" t="str">
        <x:v>S113</x:v>
      </x:c>
      <x:c r="B116" s="26" t="str">
        <x:v>Loneliness dynamics</x:v>
      </x:c>
      <x:c r="C116" s="26" t="str">
        <x:v>Loneliness modulates social threat detection in daily life</x:v>
      </x:c>
      <x:c r="D116" s="26" t="str">
        <x:v>Shao et al.</x:v>
      </x:c>
      <x:c r="E116" s="26" t="str">
        <x:v>EMA + dynamic structural equation models</x:v>
      </x:c>
      <x:c r="F116" s="26" t="str">
        <x:v>B</x:v>
      </x:c>
      <x:c r="G116" s="26" t="str">
        <x:v>Recursive within-person loneliness↔rejection dynamics</x:v>
      </x:c>
      <x:c r="H116" s="26" t="str">
        <x:v>N=157; observational within-person dynamics</x:v>
      </x:c>
      <x:c r="I116" s="26" t="str">
        <x:v>https://consensus.app/papers/details/57b0001ed71d550fa1e23dd88d02f634/?utm_source=chatgpt</x:v>
      </x:c>
      <x:c r="J116" s="26" t="str">
        <x:v>2026 Communications Psychology</x:v>
      </x:c>
    </x:row>
    <x:row r="117" ht="36" customHeight="1">
      <x:c r="A117" s="26" t="str">
        <x:v>S114</x:v>
      </x:c>
      <x:c r="B117" s="26" t="str">
        <x:v>Loneliness intervention</x:v>
      </x:c>
      <x:c r="C117" s="26" t="str">
        <x:v>Are loneliness interventions effective?</x:v>
      </x:c>
      <x:c r="D117" s="26" t="str">
        <x:v>Lasgaard et al.</x:v>
      </x:c>
      <x:c r="E117" s="26" t="str">
        <x:v>Preregistered meta-analysis; 280 studies</x:v>
      </x:c>
      <x:c r="F117" s="26" t="str">
        <x:v>A</x:v>
      </x:c>
      <x:c r="G117" s="26" t="str">
        <x:v>Intervention and plasticity boundary</x:v>
      </x:c>
      <x:c r="H117" s="26" t="str">
        <x:v>GRADE low/very low; heterogeneity</x:v>
      </x:c>
      <x:c r="I117" s="26" t="str">
        <x:v>https://consensus.app/papers/details/43fd874098eb570799c252213717da36/?utm_source=chatgpt</x:v>
      </x:c>
      <x:c r="J117" s="26" t="str">
        <x:v>2025/2026 American Psychologist</x:v>
      </x:c>
    </x:row>
    <x:row r="118" ht="36" customHeight="1">
      <x:c r="A118" s="26" t="str">
        <x:v>S115</x:v>
      </x:c>
      <x:c r="B118" s="26" t="str">
        <x:v>Loneliness</x:v>
      </x:c>
      <x:c r="C118" s="26" t="str">
        <x:v>Risk factors for loneliness</x:v>
      </x:c>
      <x:c r="D118" s="26" t="str">
        <x:v>Barjaková, Garnero, d'Hombres</x:v>
      </x:c>
      <x:c r="E118" s="26" t="str">
        <x:v>Review emphasizing meta/longitudinal evidence</x:v>
      </x:c>
      <x:c r="F118" s="26" t="str">
        <x:v>A</x:v>
      </x:c>
      <x:c r="G118" s="26" t="str">
        <x:v>Relational quality/network context</x:v>
      </x:c>
      <x:c r="H118" s="26" t="str">
        <x:v>Mostly Europe/North America</x:v>
      </x:c>
      <x:c r="I118" s="26" t="str">
        <x:v>https://consensus.app/papers/details/7a425bb9fcd756f29e2cc8fcb00d2be8/?utm_source=chatgpt</x:v>
      </x:c>
      <x:c r="J118" s="26" t="str">
        <x:v>2023 Social Science &amp; Medicine</x:v>
      </x:c>
    </x:row>
    <x:row r="119" ht="36" customHeight="1">
      <x:c r="A119" s="26" t="str">
        <x:v>S116</x:v>
      </x:c>
      <x:c r="B119" s="26" t="str">
        <x:v>Loneliness</x:v>
      </x:c>
      <x:c r="C119" s="26" t="str">
        <x:v>Positive and negative emotion functions related to loneliness</x:v>
      </x:c>
      <x:c r="D119" s="26" t="str">
        <x:v>Luo &amp; Shao</x:v>
      </x:c>
      <x:c r="E119" s="26" t="str">
        <x:v>Systematic behavioral/neuroimaging review</x:v>
      </x:c>
      <x:c r="F119" s="26" t="str">
        <x:v>A</x:v>
      </x:c>
      <x:c r="G119" s="26" t="str">
        <x:v>Valence/reward-threat coupling</x:v>
      </x:c>
      <x:c r="H119" s="26" t="str">
        <x:v>Brain directionality mixed</x:v>
      </x:c>
      <x:c r="I119" s="26" t="str">
        <x:v>https://consensus.app/papers/details/21999a7ca98c50f9b644412e07cb7f4e/?utm_source=chatgpt</x:v>
      </x:c>
      <x:c r="J119" s="26" t="str">
        <x:v>2023 Psychoradiology</x:v>
      </x:c>
    </x:row>
    <x:row r="120" ht="36" customHeight="1">
      <x:c r="A120" s="26" t="str">
        <x:v>S117</x:v>
      </x:c>
      <x:c r="B120" s="26" t="str">
        <x:v>Loneliness</x:v>
      </x:c>
      <x:c r="C120" s="26" t="str">
        <x:v>Loneliness and the onset of new mental health problems</x:v>
      </x:c>
      <x:c r="D120" s="26" t="str">
        <x:v>Mann et al.</x:v>
      </x:c>
      <x:c r="E120" s="26" t="str">
        <x:v>Systematic review + meta-analysis longitudinal cohorts</x:v>
      </x:c>
      <x:c r="F120" s="26" t="str">
        <x:v>A</x:v>
      </x:c>
      <x:c r="G120" s="26" t="str">
        <x:v>Loneliness as prospective risk state</x:v>
      </x:c>
      <x:c r="H120" s="26" t="str">
        <x:v>Heterogeneity; causality not fully established</x:v>
      </x:c>
      <x:c r="I120" s="26" t="str">
        <x:v>https://consensus.app/papers/details/accc04ed81af50cfa00d662475deab26/?utm_source=chatgpt</x:v>
      </x:c>
      <x:c r="J120" s="26" t="str">
        <x:v>2022</x:v>
      </x:c>
    </x:row>
    <x:row r="121" ht="36" customHeight="1">
      <x:c r="A121" s="26" t="str">
        <x:v>S118</x:v>
      </x:c>
      <x:c r="B121" s="26" t="str">
        <x:v>Loneliness/Depression</x:v>
      </x:c>
      <x:c r="C121" s="26" t="str">
        <x:v>The effect of loneliness on depression: A meta-analysis</x:v>
      </x:c>
      <x:c r="D121" s="26" t="str">
        <x:v>Erzen</x:v>
      </x:c>
      <x:c r="E121" s="26" t="str">
        <x:v>Meta-analysis; 88 studies</x:v>
      </x:c>
      <x:c r="F121" s="26" t="str">
        <x:v>A</x:v>
      </x:c>
      <x:c r="G121" s="26" t="str">
        <x:v>Loneliness-depression association</x:v>
      </x:c>
      <x:c r="H121" s="26" t="str">
        <x:v>Predominantly correlational literature</x:v>
      </x:c>
      <x:c r="I121" s="26" t="str">
        <x:v>https://consensus.app/papers/details/15d9cf69a331526e896e896a84601335/?utm_source=chatgpt</x:v>
      </x:c>
      <x:c r="J121" s="26" t="str">
        <x:v>2018</x:v>
      </x:c>
    </x:row>
    <x:row r="122" ht="36" customHeight="1">
      <x:c r="A122" s="26" t="str">
        <x:v>S119</x:v>
      </x:c>
      <x:c r="B122" s="26" t="str">
        <x:v>Social support clinical</x:v>
      </x:c>
      <x:c r="C122" s="26" t="str">
        <x:v>Loneliness/social support and outcomes of mental health problems</x:v>
      </x:c>
      <x:c r="D122" s="26" t="str">
        <x:v>Wang et al.</x:v>
      </x:c>
      <x:c r="E122" s="26" t="str">
        <x:v>Systematic review of longitudinal studies</x:v>
      </x:c>
      <x:c r="F122" s="26" t="str">
        <x:v>A</x:v>
      </x:c>
      <x:c r="G122" s="26" t="str">
        <x:v>Support/loneliness as outcome predictors</x:v>
      </x:c>
      <x:c r="H122" s="26" t="str">
        <x:v>Clinical populations heterogeneous</x:v>
      </x:c>
      <x:c r="I122" s="26" t="str">
        <x:v>https://consensus.app/papers/details/a0e63638d20d55038a579d84a6abc506/?utm_source=chatgpt</x:v>
      </x:c>
      <x:c r="J122" s="26" t="str">
        <x:v>2018 BMC Psychiatry</x:v>
      </x:c>
    </x:row>
    <x:row r="123" ht="36" customHeight="1">
      <x:c r="A123" s="26" t="str">
        <x:v>S120</x:v>
      </x:c>
      <x:c r="B123" s="26" t="str">
        <x:v>Loneliness clinical</x:v>
      </x:c>
      <x:c r="C123" s="26" t="str">
        <x:v>Loneliness and social isolation in severe mental disorders</x:v>
      </x:c>
      <x:c r="D123" s="26" t="str">
        <x:v>Hajek et al.</x:v>
      </x:c>
      <x:c r="E123" s="26" t="str">
        <x:v>Systematic review + meta-analysis</x:v>
      </x:c>
      <x:c r="F123" s="26" t="str">
        <x:v>A</x:v>
      </x:c>
      <x:c r="G123" s="26" t="str">
        <x:v>Clinical prevalence and social ecology</x:v>
      </x:c>
      <x:c r="H123" s="26" t="str">
        <x:v>Very high heterogeneity; few longitudinal studies</x:v>
      </x:c>
      <x:c r="I123" s="26" t="str">
        <x:v>https://consensus.app/papers/details/89cce8e03c405363a5165edfd88ab6a3/?utm_source=chatgpt</x:v>
      </x:c>
      <x:c r="J123" s="26" t="str">
        <x:v>2025</x:v>
      </x:c>
    </x:row>
    <x:row r="124" ht="36" customHeight="1">
      <x:c r="A124" s="26" t="str">
        <x:v>S121</x:v>
      </x:c>
      <x:c r="B124" s="26" t="str">
        <x:v>Social intervention</x:v>
      </x:c>
      <x:c r="C124" s="26" t="str">
        <x:v>Social connection interventions and depression in young adults</x:v>
      </x:c>
      <x:c r="D124" s="26" t="str">
        <x:v>Vazquez Alvarez et al.</x:v>
      </x:c>
      <x:c r="E124" s="26" t="str">
        <x:v>Systematic review + meta-analysis</x:v>
      </x:c>
      <x:c r="F124" s="26" t="str">
        <x:v>A</x:v>
      </x:c>
      <x:c r="G124" s="26" t="str">
        <x:v>Manipulating social connection as intervention</x:v>
      </x:c>
      <x:c r="H124" s="26" t="str">
        <x:v>Only six studies; modest effects</x:v>
      </x:c>
      <x:c r="I124" s="26" t="str">
        <x:v>https://consensus.app/papers/details/5e5a4311c2d95aa082a32edaef981a66/?utm_source=chatgpt</x:v>
      </x:c>
      <x:c r="J124" s="26" t="str">
        <x:v>2024</x:v>
      </x:c>
    </x:row>
    <x:row r="125" ht="36" customHeight="1">
      <x:c r="A125" s="26" t="str">
        <x:v>S122</x:v>
      </x:c>
      <x:c r="B125" s="26" t="str">
        <x:v>Social rejection</x:v>
      </x:c>
      <x:c r="C125" s="26" t="str">
        <x:v>Quantitative Meta-Analysis of Functional Imaging Studies of Social Rejection</x:v>
      </x:c>
      <x:c r="D125" s="26" t="str">
        <x:v>Cacioppo et al.</x:v>
      </x:c>
      <x:c r="E125" s="26" t="str">
        <x:v>Neuroimaging meta-analysis</x:v>
      </x:c>
      <x:c r="F125" s="26" t="str">
        <x:v>A</x:v>
      </x:c>
      <x:c r="G125" s="26" t="str">
        <x:v>Rejects simple social-pain = nociceptive-pain mapping</x:v>
      </x:c>
      <x:c r="H125" s="26" t="str">
        <x:v>Older literature and task heterogeneity</x:v>
      </x:c>
      <x:c r="I125" s="26" t="str">
        <x:v>https://consensus.app/papers/details/ef557745f64e5880a3c927f2e178041a/?utm_source=chatgpt</x:v>
      </x:c>
      <x:c r="J125" s="26" t="str">
        <x:v>2013 Scientific Reports</x:v>
      </x:c>
    </x:row>
    <x:row r="126" ht="36" customHeight="1">
      <x:c r="A126" s="26" t="str">
        <x:v>S123</x:v>
      </x:c>
      <x:c r="B126" s="26" t="str">
        <x:v>Social rejection</x:v>
      </x:c>
      <x:c r="C126" s="26" t="str">
        <x:v>Social exclusion reliably engages the default network</x:v>
      </x:c>
      <x:c r="D126" s="26" t="str">
        <x:v>Mwilambwe-Tshilobo &amp; Spreng</x:v>
      </x:c>
      <x:c r="E126" s="26" t="str">
        <x:v>ALE meta-analysis; 53 studies, N=1817</x:v>
      </x:c>
      <x:c r="F126" s="26" t="str">
        <x:v>A</x:v>
      </x:c>
      <x:c r="G126" s="26" t="str">
        <x:v>Social exclusion as self/social-model processing</x:v>
      </x:c>
      <x:c r="H126" s="26" t="str">
        <x:v>Cyberball-specific evidence</x:v>
      </x:c>
      <x:c r="I126" s="26" t="str">
        <x:v>https://consensus.app/papers/details/8af26cb19b22517d9f70a097d651d4b2/?utm_source=chatgpt</x:v>
      </x:c>
      <x:c r="J126" s="26" t="str">
        <x:v>2020 NeuroImage</x:v>
      </x:c>
    </x:row>
    <x:row r="127" ht="36" customHeight="1">
      <x:c r="A127" s="26" t="str">
        <x:v>S124</x:v>
      </x:c>
      <x:c r="B127" s="26" t="str">
        <x:v>Social rejection</x:v>
      </x:c>
      <x:c r="C127" s="26" t="str">
        <x:v>Anterior cingulate contribution to social pain</x:v>
      </x:c>
      <x:c r="D127" s="26" t="str">
        <x:v>Rotgé et al.</x:v>
      </x:c>
      <x:c r="E127" s="26" t="str">
        <x:v>Voxel-based meta-analysis; 46 articles</x:v>
      </x:c>
      <x:c r="F127" s="26" t="str">
        <x:v>A</x:v>
      </x:c>
      <x:c r="G127" s="26" t="str">
        <x:v>ACC subdivision nuance</x:v>
      </x:c>
      <x:c r="H127" s="26" t="str">
        <x:v>Task and age moderators</x:v>
      </x:c>
      <x:c r="I127" s="26" t="str">
        <x:v>https://consensus.app/papers/details/d75c1cc3e1295ffca22b1614ec23e1aa/?utm_source=chatgpt</x:v>
      </x:c>
      <x:c r="J127" s="26" t="str">
        <x:v>2014</x:v>
      </x:c>
    </x:row>
    <x:row r="128" ht="36" customHeight="1">
      <x:c r="A128" s="26" t="str">
        <x:v>S125</x:v>
      </x:c>
      <x:c r="B128" s="26" t="str">
        <x:v>Social rejection</x:v>
      </x:c>
      <x:c r="C128" s="26" t="str">
        <x:v>Neural correlates of social exclusion across ages</x:v>
      </x:c>
      <x:c r="D128" s="26" t="str">
        <x:v>Vijayakumar, Cheng, Pfeifer</x:v>
      </x:c>
      <x:c r="E128" s="26" t="str">
        <x:v>Coordinate meta-analysis</x:v>
      </x:c>
      <x:c r="F128" s="26" t="str">
        <x:v>A</x:v>
      </x:c>
      <x:c r="G128" s="26" t="str">
        <x:v>Developmental modulation of exclusion response</x:v>
      </x:c>
      <x:c r="H128" s="26" t="str">
        <x:v>Developmental paradigms heterogeneous</x:v>
      </x:c>
      <x:c r="I128" s="26" t="str">
        <x:v>https://consensus.app/papers/details/35ca66ac23ac54c29b2ec2a5cbd873a1/?utm_source=chatgpt</x:v>
      </x:c>
      <x:c r="J128" s="26" t="str">
        <x:v>2017 NeuroImage</x:v>
      </x:c>
    </x:row>
    <x:row r="129" ht="36" customHeight="1">
      <x:c r="A129" s="26" t="str">
        <x:v>S126</x:v>
      </x:c>
      <x:c r="B129" s="26" t="str">
        <x:v>Social affect</x:v>
      </x:c>
      <x:c r="C129" s="26" t="str">
        <x:v>Impact of sociality and affective valence on brain activation</x:v>
      </x:c>
      <x:c r="D129" s="26" t="str">
        <x:v>Atzil et al.</x:v>
      </x:c>
      <x:c r="E129" s="26" t="str">
        <x:v>Meta-analysis; 614 contrasts</x:v>
      </x:c>
      <x:c r="F129" s="26" t="str">
        <x:v>A</x:v>
      </x:c>
      <x:c r="G129" s="26" t="str">
        <x:v>Sociality adds mentalizing/prediction networks</x:v>
      </x:c>
      <x:c r="H129" s="26" t="str">
        <x:v>Meta-analytic categories broad</x:v>
      </x:c>
      <x:c r="I129" s="26" t="str">
        <x:v>https://consensus.app/papers/details/6eec63e0ecaf59c3ac4550e809ee43b8/?utm_source=chatgpt</x:v>
      </x:c>
      <x:c r="J129" s="26" t="str">
        <x:v>2023 NeuroImage</x:v>
      </x:c>
    </x:row>
    <x:row r="130" ht="36" customHeight="1">
      <x:c r="A130" s="26" t="str">
        <x:v>S127</x:v>
      </x:c>
      <x:c r="B130" s="26" t="str">
        <x:v>Social rejection</x:v>
      </x:c>
      <x:c r="C130" s="26" t="str">
        <x:v>Effects of Social Rejection on Aggressive and Prosocial Behavior</x:v>
      </x:c>
      <x:c r="D130" s="26" t="str">
        <x:v>Quarmley et al.</x:v>
      </x:c>
      <x:c r="E130" s="26" t="str">
        <x:v>Meta-analysis</x:v>
      </x:c>
      <x:c r="F130" s="26" t="str">
        <x:v>A</x:v>
      </x:c>
      <x:c r="G130" s="26" t="str">
        <x:v>Behavioral transition after rejection</x:v>
      </x:c>
      <x:c r="H130" s="26" t="str">
        <x:v>Experimental rejection paradigms may not generalize to enduring relationships</x:v>
      </x:c>
      <x:c r="I130" s="26" t="str">
        <x:v>https://consensus.app/papers/details/ee5bb405a8e250ceb7b5b202f916f5cf/?utm_source=chatgpt</x:v>
      </x:c>
      <x:c r="J130" s="26" t="str">
        <x:v>2022</x:v>
      </x:c>
    </x:row>
    <x:row r="131" ht="36" customHeight="1">
      <x:c r="A131" s="26" t="str">
        <x:v>S128</x:v>
      </x:c>
      <x:c r="B131" s="26" t="str">
        <x:v>Social networks</x:v>
      </x:c>
      <x:c r="C131" s="26" t="str">
        <x:v>Common brain networks underlying human social interactions</x:v>
      </x:c>
      <x:c r="D131" s="26" t="str">
        <x:v>Feng et al.</x:v>
      </x:c>
      <x:c r="E131" s="26" t="str">
        <x:v>Large-scale neuroimaging meta-analysis; 7234 participants</x:v>
      </x:c>
      <x:c r="F131" s="26" t="str">
        <x:v>A</x:v>
      </x:c>
      <x:c r="G131" s="26" t="str">
        <x:v>DMN/salience/executive/subcortical integration</x:v>
      </x:c>
      <x:c r="H131" s="26" t="str">
        <x:v>Task-based inference only</x:v>
      </x:c>
      <x:c r="I131" s="26" t="str">
        <x:v>https://consensus.app/papers/details/97c4e043f1ca5952a2fac58d0aafcca4/?utm_source=chatgpt</x:v>
      </x:c>
      <x:c r="J131" s="26" t="str">
        <x:v>2021 NBR</x:v>
      </x:c>
    </x:row>
    <x:row r="132" ht="36" customHeight="1">
      <x:c r="A132" s="26" t="str">
        <x:v>S129</x:v>
      </x:c>
      <x:c r="B132" s="26" t="str">
        <x:v>Social pain empathy</x:v>
      </x:c>
      <x:c r="C132" s="26" t="str">
        <x:v>Neural mechanisms of physical and social pain empathy</x:v>
      </x:c>
      <x:c r="D132" s="26" t="str">
        <x:v>Zhang et al.</x:v>
      </x:c>
      <x:c r="E132" s="26" t="str">
        <x:v>ALE meta-analysis</x:v>
      </x:c>
      <x:c r="F132" s="26" t="str">
        <x:v>A</x:v>
      </x:c>
      <x:c r="G132" s="26" t="str">
        <x:v>Distinguishes social from physical pain empathy</x:v>
      </x:c>
      <x:c r="H132" s="26" t="str">
        <x:v>Empathy ≠ first-person rejection</x:v>
      </x:c>
      <x:c r="I132" s="26" t="str">
        <x:v>https://consensus.app/papers/details/39fd7e206e2d575a937048f4dd851dd0/?utm_source=chatgpt</x:v>
      </x:c>
      <x:c r="J132" s="26" t="str">
        <x:v>2025 Cerebral Cortex</x:v>
      </x:c>
    </x:row>
    <x:row r="133" ht="36" customHeight="1">
      <x:c r="A133" s="26" t="str">
        <x:v>S130</x:v>
      </x:c>
      <x:c r="B133" s="26" t="str">
        <x:v>Empathy</x:v>
      </x:c>
      <x:c r="C133" s="26" t="str">
        <x:v>Common/distinct networks for pain and pain empathy</x:v>
      </x:c>
      <x:c r="D133" s="26" t="str">
        <x:v>Lamm, Decety, Singer</x:v>
      </x:c>
      <x:c r="E133" s="26" t="str">
        <x:v>Meta-analysis</x:v>
      </x:c>
      <x:c r="F133" s="26" t="str">
        <x:v>A</x:v>
      </x:c>
      <x:c r="G133" s="26" t="str">
        <x:v>Shared affective but task-specific systems</x:v>
      </x:c>
      <x:c r="H133" s="26" t="str">
        <x:v>Not direct evidence for social rejection</x:v>
      </x:c>
      <x:c r="I133" s="26" t="str">
        <x:v>https://consensus.app/papers/details/155eb5ff2b15592784841785d7cb5d93/?utm_source=chatgpt</x:v>
      </x:c>
      <x:c r="J133" s="26" t="str">
        <x:v>2011 NeuroImage</x:v>
      </x:c>
    </x:row>
    <x:row r="134" ht="36" customHeight="1">
      <x:c r="A134" s="26" t="str">
        <x:v>S131</x:v>
      </x:c>
      <x:c r="B134" s="26" t="str">
        <x:v>Social reward</x:v>
      </x:c>
      <x:c r="C134" s="26" t="str">
        <x:v>Endogenous mu-opioid modulation of social connection in humans</x:v>
      </x:c>
      <x:c r="D134" s="26" t="str">
        <x:v>Løseth, Trøstheim, Leknes</x:v>
      </x:c>
      <x:c r="E134" s="26" t="str">
        <x:v>Preregistered systematic review + meta-analysis</x:v>
      </x:c>
      <x:c r="F134" s="26" t="str">
        <x:v>A</x:v>
      </x:c>
      <x:c r="G134" s="26" t="str">
        <x:v>Human causal mu-opioid modulation</x:v>
      </x:c>
      <x:c r="H134" s="26" t="str">
        <x:v>Effect modest; possible small-study/publication bias</x:v>
      </x:c>
      <x:c r="I134" s="26" t="str">
        <x:v>https://consensus.app/papers/details/dab72c1986f85424b2a00325118a3278/?utm_source=chatgpt</x:v>
      </x:c>
      <x:c r="J134" s="26" t="str">
        <x:v>2024 Translational Psychiatry</x:v>
      </x:c>
    </x:row>
    <x:row r="135" ht="36" customHeight="1">
      <x:c r="A135" s="26" t="str">
        <x:v>S132</x:v>
      </x:c>
      <x:c r="B135" s="26" t="str">
        <x:v>Social reward</x:v>
      </x:c>
      <x:c r="C135" s="26" t="str">
        <x:v>Defining social reward</x:v>
      </x:c>
      <x:c r="D135" s="26" t="str">
        <x:v>Stijovic et al.</x:v>
      </x:c>
      <x:c r="E135" s="26" t="str">
        <x:v>Systematic review; 384 studies</x:v>
      </x:c>
      <x:c r="F135" s="26" t="str">
        <x:v>A</x:v>
      </x:c>
      <x:c r="G135" s="26" t="str">
        <x:v>Operationalization of social reward</x:v>
      </x:c>
      <x:c r="H135" s="26" t="str">
        <x:v>Field definitions highly heterogeneous</x:v>
      </x:c>
      <x:c r="I135" s="26" t="str">
        <x:v>https://consensus.app/papers/details/fba379602ebb53be969ccef3ecef5bb1/?utm_source=chatgpt</x:v>
      </x:c>
      <x:c r="J135" s="26" t="str">
        <x:v>2024 Psychological Bulletin</x:v>
      </x:c>
    </x:row>
    <x:row r="136" ht="36" customHeight="1">
      <x:c r="A136" s="26" t="str">
        <x:v>S133</x:v>
      </x:c>
      <x:c r="B136" s="26" t="str">
        <x:v>Social reward</x:v>
      </x:c>
      <x:c r="C136" s="26" t="str">
        <x:v>Effects of dopamine and opioid receptor antagonism on social/nonsocial rewards</x:v>
      </x:c>
      <x:c r="D136" s="26" t="str">
        <x:v>Massaccesi et al.</x:v>
      </x:c>
      <x:c r="E136" s="26" t="str">
        <x:v>Randomized double-blind pharmacology + fMRI</x:v>
      </x:c>
      <x:c r="F136" s="26" t="str">
        <x:v>B</x:v>
      </x:c>
      <x:c r="G136" s="26" t="str">
        <x:v>Human DA/opioid causal perturbation</x:v>
      </x:c>
      <x:c r="H136" s="26" t="str">
        <x:v>Behavioral effects limited; neural effects context-specific</x:v>
      </x:c>
      <x:c r="I136" s="26" t="str">
        <x:v>https://consensus.app/papers/details/4150a40176765e8386d3b91850f0fed8/?utm_source=chatgpt</x:v>
      </x:c>
      <x:c r="J136" s="26" t="str">
        <x:v>2023/2024 Human Brain Mapping</x:v>
      </x:c>
    </x:row>
    <x:row r="137" ht="36" customHeight="1">
      <x:c r="A137" s="26" t="str">
        <x:v>S134</x:v>
      </x:c>
      <x:c r="B137" s="26" t="str">
        <x:v>Social reward</x:v>
      </x:c>
      <x:c r="C137" s="26" t="str">
        <x:v>Opioids and social bonding: naltrexone, connection and ventral striatum</x:v>
      </x:c>
      <x:c r="D137" s="26" t="str">
        <x:v>Inagaki et al.</x:v>
      </x:c>
      <x:c r="E137" s="26" t="str">
        <x:v>Randomized placebo-controlled fMRI study</x:v>
      </x:c>
      <x:c r="F137" s="26" t="str">
        <x:v>B</x:v>
      </x:c>
      <x:c r="G137" s="26" t="str">
        <x:v>Close-other bonding and opioid modulation</x:v>
      </x:c>
      <x:c r="H137" s="26" t="str">
        <x:v>N=80; one antagonist paradigm</x:v>
      </x:c>
      <x:c r="I137" s="26" t="str">
        <x:v>https://consensus.app/papers/details/2c5169cc68ae50f085e5df3abfb074e5/?utm_source=chatgpt</x:v>
      </x:c>
      <x:c r="J137" s="26" t="str">
        <x:v>2019/2020 JEP General</x:v>
      </x:c>
    </x:row>
    <x:row r="138" ht="36" customHeight="1">
      <x:c r="A138" s="26" t="str">
        <x:v>S135</x:v>
      </x:c>
      <x:c r="B138" s="26" t="str">
        <x:v>Social reward</x:v>
      </x:c>
      <x:c r="C138" s="26" t="str">
        <x:v>Dopaminergic and opioidergic regulation during social and nonsocial rewards</x:v>
      </x:c>
      <x:c r="D138" s="26" t="str">
        <x:v>Korb et al.</x:v>
      </x:c>
      <x:c r="E138" s="26" t="str">
        <x:v>Randomized pharmacological experiment</x:v>
      </x:c>
      <x:c r="F138" s="26" t="str">
        <x:v>B</x:v>
      </x:c>
      <x:c r="G138" s="26" t="str">
        <x:v>Wanting/liking distinction</x:v>
      </x:c>
      <x:c r="H138" s="26" t="str">
        <x:v>Subjective ratings not strongly modulated</x:v>
      </x:c>
      <x:c r="I138" s="26" t="str">
        <x:v>https://consensus.app/papers/details/7afc04167dfa5026a7c6e416354a9fec/?utm_source=chatgpt</x:v>
      </x:c>
      <x:c r="J138" s="26" t="str">
        <x:v>2020 eLife</x:v>
      </x:c>
    </x:row>
    <x:row r="139" ht="36" customHeight="1">
      <x:c r="A139" s="26" t="str">
        <x:v>S136</x:v>
      </x:c>
      <x:c r="B139" s="26" t="str">
        <x:v>Social reward</x:v>
      </x:c>
      <x:c r="C139" s="26" t="str">
        <x:v>Mu opioid receptor, social behaviour and autism spectrum disorder</x:v>
      </x:c>
      <x:c r="D139" s="26" t="str">
        <x:v>Pellissier et al.</x:v>
      </x:c>
      <x:c r="E139" s="26" t="str">
        <x:v>Review</x:v>
      </x:c>
      <x:c r="F139" s="26" t="str">
        <x:v>B</x:v>
      </x:c>
      <x:c r="G139" s="26" t="str">
        <x:v>Opioid social-reward mechanism</x:v>
      </x:c>
      <x:c r="H139" s="26" t="str">
        <x:v>Substantial preclinical translation</x:v>
      </x:c>
      <x:c r="I139" s="26" t="str">
        <x:v>https://consensus.app/papers/details/b9377449c9d65afdbf1260f9802db043/?utm_source=chatgpt</x:v>
      </x:c>
      <x:c r="J139" s="26" t="str">
        <x:v>2018 BJP</x:v>
      </x:c>
    </x:row>
    <x:row r="140" ht="36" customHeight="1">
      <x:c r="A140" s="26" t="str">
        <x:v>S137</x:v>
      </x:c>
      <x:c r="B140" s="26" t="str">
        <x:v>Social reward</x:v>
      </x:c>
      <x:c r="C140" s="26" t="str">
        <x:v>Intranasal oxytocin on social reward processing in humans</x:v>
      </x:c>
      <x:c r="D140" s="26" t="str">
        <x:v>Kraus, Výborová, Silani</x:v>
      </x:c>
      <x:c r="E140" s="26" t="str">
        <x:v>Systematic review</x:v>
      </x:c>
      <x:c r="F140" s="26" t="str">
        <x:v>A</x:v>
      </x:c>
      <x:c r="G140" s="26" t="str">
        <x:v>OXT reward-phase/context specificity</x:v>
      </x:c>
      <x:c r="H140" s="26" t="str">
        <x:v>Mixed human effects; 19 studies</x:v>
      </x:c>
      <x:c r="I140" s="26" t="str">
        <x:v>https://consensus.app/papers/details/d682bc214f0f5dc2be381a8c161ca5b9/?utm_source=chatgpt</x:v>
      </x:c>
      <x:c r="J140" s="26" t="str">
        <x:v>2023 Front Psychiatry</x:v>
      </x:c>
    </x:row>
    <x:row r="141" ht="36" customHeight="1">
      <x:c r="A141" s="26" t="str">
        <x:v>S138</x:v>
      </x:c>
      <x:c r="B141" s="26" t="str">
        <x:v>Addiction/Social reward</x:v>
      </x:c>
      <x:c r="C141" s="26" t="str">
        <x:v>Protective Effect of Social Reward on Opioid and Psychostimulant Reward and Relapse</x:v>
      </x:c>
      <x:c r="D141" s="26" t="str">
        <x:v>Venniro et al.</x:v>
      </x:c>
      <x:c r="E141" s="26" t="str">
        <x:v>Mechanistic review</x:v>
      </x:c>
      <x:c r="F141" s="26" t="str">
        <x:v>C</x:v>
      </x:c>
      <x:c r="G141" s="26" t="str">
        <x:v>Competing social vs drug reward</x:v>
      </x:c>
      <x:c r="H141" s="26" t="str">
        <x:v>Primarily rodent evidence</x:v>
      </x:c>
      <x:c r="I141" s="26" t="str">
        <x:v>https://consensus.app/papers/details/468ec63245065695839447532bf04e02/?utm_source=chatgpt</x:v>
      </x:c>
      <x:c r="J141" s="26" t="str">
        <x:v>2022 J Neurosci</x:v>
      </x:c>
    </x:row>
    <x:row r="142" ht="36" customHeight="1">
      <x:c r="A142" s="26" t="str">
        <x:v>S139</x:v>
      </x:c>
      <x:c r="B142" s="26" t="str">
        <x:v>Touch/Pain</x:v>
      </x:c>
      <x:c r="C142" s="26" t="str">
        <x:v>Social support on experimental pain and physiological arousal</x:v>
      </x:c>
      <x:c r="D142" s="26" t="str">
        <x:v>Che et al.</x:v>
      </x:c>
      <x:c r="E142" s="26" t="str">
        <x:v>Systematic review + meta-analysis</x:v>
      </x:c>
      <x:c r="F142" s="26" t="str">
        <x:v>A</x:v>
      </x:c>
      <x:c r="G142" s="26" t="str">
        <x:v>Embodied/support-channel specificity</x:v>
      </x:c>
      <x:c r="H142" s="26" t="str">
        <x:v>Mere presence not sufficient; context matters</x:v>
      </x:c>
      <x:c r="I142" s="26" t="str">
        <x:v>https://consensus.app/papers/details/e92451a7805b587a8f1a1da6e0ec5d70/?utm_source=chatgpt</x:v>
      </x:c>
      <x:c r="J142" s="26" t="str">
        <x:v>2018 NBR</x:v>
      </x:c>
    </x:row>
    <x:row r="143" ht="36" customHeight="1">
      <x:c r="A143" s="26" t="str">
        <x:v>S140</x:v>
      </x:c>
      <x:c r="B143" s="26" t="str">
        <x:v>Touch/Pain</x:v>
      </x:c>
      <x:c r="C143" s="26" t="str">
        <x:v>Processes underlying buffering effect of social support on pain</x:v>
      </x:c>
      <x:c r="D143" s="26" t="str">
        <x:v>Che et al.</x:v>
      </x:c>
      <x:c r="E143" s="26" t="str">
        <x:v>Systematic review</x:v>
      </x:c>
      <x:c r="F143" s="26" t="str">
        <x:v>A</x:v>
      </x:c>
      <x:c r="G143" s="26" t="str">
        <x:v>Stress-appraisal and physiological attenuation</x:v>
      </x:c>
      <x:c r="H143" s="26" t="str">
        <x:v>Only five neurobiological studies</x:v>
      </x:c>
      <x:c r="I143" s="26" t="str">
        <x:v>https://consensus.app/papers/details/9ebbb17da253512d811248cbcf9e5e64/?utm_source=chatgpt</x:v>
      </x:c>
      <x:c r="J143" s="26" t="str">
        <x:v>2018 Clinical Journal of Pain</x:v>
      </x:c>
    </x:row>
    <x:row r="144" ht="36" customHeight="1">
      <x:c r="A144" s="26" t="str">
        <x:v>S141</x:v>
      </x:c>
      <x:c r="B144" s="26" t="str">
        <x:v>Touch</x:v>
      </x:c>
      <x:c r="C144" s="26" t="str">
        <x:v>Physical and mental health benefits of touch interventions</x:v>
      </x:c>
      <x:c r="D144" s="26" t="str">
        <x:v>Packheiser et al.</x:v>
      </x:c>
      <x:c r="E144" s="26" t="str">
        <x:v>Large multilevel meta-analysis; 137 randomized studies</x:v>
      </x:c>
      <x:c r="F144" s="26" t="str">
        <x:v>A</x:v>
      </x:c>
      <x:c r="G144" s="26" t="str">
        <x:v>Touch as embodied regulatory channel</x:v>
      </x:c>
      <x:c r="H144" s="26" t="str">
        <x:v>Metadata/journal to be rechecked at publication-level lock</x:v>
      </x:c>
      <x:c r="I144" s="26" t="str">
        <x:v>https://consensus.app/papers/details/f2441106ae3a58f68c897d7340598e22/?utm_source=chatgpt</x:v>
      </x:c>
      <x:c r="J144" s="26" t="str">
        <x:v>Large effect-synthesis anchor; metadata verification pending</x:v>
      </x:c>
    </x:row>
    <x:row r="145" ht="36" customHeight="1">
      <x:c r="A145" s="26" t="str">
        <x:v>S142</x:v>
      </x:c>
      <x:c r="B145" s="26" t="str">
        <x:v>Pain/Social support</x:v>
      </x:c>
      <x:c r="C145" s="26" t="str">
        <x:v>Social support and chronic pain</x:v>
      </x:c>
      <x:c r="D145" s="26" t="str">
        <x:v>Rinaudo, Steyaert, Mouraux</x:v>
      </x:c>
      <x:c r="E145" s="26" t="str">
        <x:v>Systematic review</x:v>
      </x:c>
      <x:c r="F145" s="26" t="str">
        <x:v>A</x:v>
      </x:c>
      <x:c r="G145" s="26" t="str">
        <x:v>Long-term relational context in pain</x:v>
      </x:c>
      <x:c r="H145" s="26" t="str">
        <x:v>Mostly cross-sectional/correlational</x:v>
      </x:c>
      <x:c r="I145" s="26" t="str">
        <x:v>https://consensus.app/papers/details/4809596d01c75f2c8bb11a261b03961d/?utm_source=chatgpt</x:v>
      </x:c>
      <x:c r="J145" s="26" t="str">
        <x:v>2025 PLOS One</x:v>
      </x:c>
    </x:row>
    <x:row r="146" ht="36" customHeight="1">
      <x:c r="A146" s="26" t="str">
        <x:v>S143</x:v>
      </x:c>
      <x:c r="B146" s="26" t="str">
        <x:v>Pain/Peer support</x:v>
      </x:c>
      <x:c r="C146" s="26" t="str">
        <x:v>Peer support for chronic musculoskeletal pain</x:v>
      </x:c>
      <x:c r="D146" s="26" t="str">
        <x:v>Wilson et al.</x:v>
      </x:c>
      <x:c r="E146" s="26" t="str">
        <x:v>Systematic review + meta-analysis of randomized trials</x:v>
      </x:c>
      <x:c r="F146" s="26" t="str">
        <x:v>A</x:v>
      </x:c>
      <x:c r="G146" s="26" t="str">
        <x:v>Support intervention boundary</x:v>
      </x:c>
      <x:c r="H146" s="26" t="str">
        <x:v>Low/very-low certainty; effects small</x:v>
      </x:c>
      <x:c r="I146" s="26" t="str">
        <x:v>https://consensus.app/papers/details/a1e815b72163555c8cd70dce1d714bae/?utm_source=chatgpt</x:v>
      </x:c>
      <x:c r="J146" s="26" t="str">
        <x:v>2024 Pain</x:v>
      </x:c>
    </x:row>
    <x:row r="147" ht="36" customHeight="1">
      <x:c r="A147" s="26" t="str">
        <x:v>S144</x:v>
      </x:c>
      <x:c r="B147" s="26" t="str">
        <x:v>Depression/Social support</x:v>
      </x:c>
      <x:c r="C147" s="26" t="str">
        <x:v>Social support and outcomes of mental health problems</x:v>
      </x:c>
      <x:c r="D147" s="26" t="str">
        <x:v>Wang et al.</x:v>
      </x:c>
      <x:c r="E147" s="26" t="str">
        <x:v>Longitudinal systematic review</x:v>
      </x:c>
      <x:c r="F147" s="26" t="str">
        <x:v>A</x:v>
      </x:c>
      <x:c r="G147" s="26" t="str">
        <x:v>Depression outcome/social ecology bridge</x:v>
      </x:c>
      <x:c r="H147" s="26" t="str">
        <x:v>Heterogeneous measures/populations</x:v>
      </x:c>
      <x:c r="I147" s="26" t="str">
        <x:v>https://consensus.app/papers/details/a0e63638d20d55038a579d84a6abc506/?utm_source=chatgpt</x:v>
      </x:c>
      <x:c r="J147" s="26" t="str">
        <x:v>2018</x:v>
      </x:c>
    </x:row>
    <x:row r="148" ht="36" customHeight="1">
      <x:c r="A148" s="26" t="str">
        <x:v>S145</x:v>
      </x:c>
      <x:c r="B148" s="26" t="str">
        <x:v>Depression/Loneliness</x:v>
      </x:c>
      <x:c r="C148" s="26" t="str">
        <x:v>Experience of loneliness among young people with depression</x:v>
      </x:c>
      <x:c r="D148" s="26" t="str">
        <x:v>Achterbergh et al.</x:v>
      </x:c>
      <x:c r="E148" s="26" t="str">
        <x:v>Qualitative meta-synthesis</x:v>
      </x:c>
      <x:c r="F148" s="26" t="str">
        <x:v>B</x:v>
      </x:c>
      <x:c r="G148" s="26" t="str">
        <x:v>Mutually reinforcing withdrawal-loneliness-depression loops</x:v>
      </x:c>
      <x:c r="H148" s="26" t="str">
        <x:v>Qualitative; young samples</x:v>
      </x:c>
      <x:c r="I148" s="26" t="str">
        <x:v>https://consensus.app/papers/details/4dbeeffb3fb6536ab663f98829e8d8f9/?utm_source=chatgpt</x:v>
      </x:c>
      <x:c r="J148" s="26" t="str">
        <x:v>2020 BMC Psychiatry</x:v>
      </x:c>
    </x:row>
    <x:row r="149" ht="36" customHeight="1">
      <x:c r="A149" s="26" t="str">
        <x:v>S146</x:v>
      </x:c>
      <x:c r="B149" s="26" t="str">
        <x:v>Depression/Social intervention</x:v>
      </x:c>
      <x:c r="C149" s="26" t="str">
        <x:v>Social connection interventions and depression in young adults</x:v>
      </x:c>
      <x:c r="D149" s="26" t="str">
        <x:v>Vazquez Alvarez et al.</x:v>
      </x:c>
      <x:c r="E149" s="26" t="str">
        <x:v>Systematic review + meta-analysis</x:v>
      </x:c>
      <x:c r="F149" s="26" t="str">
        <x:v>A</x:v>
      </x:c>
      <x:c r="G149" s="26" t="str">
        <x:v>Intervention evidence for social coupling</x:v>
      </x:c>
      <x:c r="H149" s="26" t="str">
        <x:v>Small evidence base</x:v>
      </x:c>
      <x:c r="I149" s="26" t="str">
        <x:v>https://consensus.app/papers/details/5e5a4311c2d95aa082a32edaef981a66/?utm_source=chatgpt</x:v>
      </x:c>
      <x:c r="J149" s="26" t="str">
        <x:v>2024</x:v>
      </x:c>
    </x:row>
    <x:row r="150" ht="36" customHeight="1">
      <x:c r="A150" s="26" t="str">
        <x:v>S147</x:v>
      </x:c>
      <x:c r="B150" s="26" t="str">
        <x:v>Clinical social ecology</x:v>
      </x:c>
      <x:c r="C150" s="26" t="str">
        <x:v>Loneliness/social isolation in severe mental disorders</x:v>
      </x:c>
      <x:c r="D150" s="26" t="str">
        <x:v>Hajek et al.</x:v>
      </x:c>
      <x:c r="E150" s="26" t="str">
        <x:v>Systematic review + meta-analysis</x:v>
      </x:c>
      <x:c r="F150" s="26" t="str">
        <x:v>A</x:v>
      </x:c>
      <x:c r="G150" s="26" t="str">
        <x:v>Transdiagnostic social isolation burden</x:v>
      </x:c>
      <x:c r="H150" s="26" t="str">
        <x:v>Extremely high heterogeneity</x:v>
      </x:c>
      <x:c r="I150" s="26" t="str">
        <x:v>https://consensus.app/papers/details/89cce8e03c405363a5165edfd88ab6a3/?utm_source=chatgpt</x:v>
      </x:c>
      <x:c r="J150" s="26" t="str">
        <x:v>2025</x:v>
      </x:c>
    </x:row>
    <x:row r="151" ht="36" customHeight="1">
      <x:c r="A151" s="26" t="str">
        <x:v>S148</x:v>
      </x:c>
      <x:c r="B151" s="26" t="str">
        <x:v>Loneliness/Depression</x:v>
      </x:c>
      <x:c r="C151" s="26" t="str">
        <x:v>Loneliness and new onset mental health problems</x:v>
      </x:c>
      <x:c r="D151" s="26" t="str">
        <x:v>Mann et al.</x:v>
      </x:c>
      <x:c r="E151" s="26" t="str">
        <x:v>Longitudinal systematic review + meta-analysis</x:v>
      </x:c>
      <x:c r="F151" s="26" t="str">
        <x:v>A</x:v>
      </x:c>
      <x:c r="G151" s="26" t="str">
        <x:v>Prospective transition-risk evidence</x:v>
      </x:c>
      <x:c r="H151" s="26" t="str">
        <x:v>Residual confounding and heterogeneity</x:v>
      </x:c>
      <x:c r="I151" s="26" t="str">
        <x:v>https://consensus.app/papers/details/accc04ed81af50cfa00d662475deab26/?utm_source=chatgpt</x:v>
      </x:c>
      <x:c r="J151" s="26" t="str">
        <x:v>2022</x:v>
      </x:c>
    </x:row>
    <x:row r="152" ht="36" customHeight="1">
      <x:c r="A152" s="26" t="str">
        <x:v>S149</x:v>
      </x:c>
      <x:c r="B152" s="26" t="str">
        <x:v>Depression/Loneliness</x:v>
      </x:c>
      <x:c r="C152" s="26" t="str">
        <x:v>Loneliness effect on depression</x:v>
      </x:c>
      <x:c r="D152" s="26" t="str">
        <x:v>Erzen</x:v>
      </x:c>
      <x:c r="E152" s="26" t="str">
        <x:v>Meta-analysis</x:v>
      </x:c>
      <x:c r="F152" s="26" t="str">
        <x:v>A</x:v>
      </x:c>
      <x:c r="G152" s="26" t="str">
        <x:v>Association magnitude</x:v>
      </x:c>
      <x:c r="H152" s="26" t="str">
        <x:v>Causality not secured</x:v>
      </x:c>
      <x:c r="I152" s="26" t="str">
        <x:v>https://consensus.app/papers/details/15d9cf69a331526e896e896a84601335/?utm_source=chatgpt</x:v>
      </x:c>
      <x:c r="J152" s="26" t="str">
        <x:v>2018</x:v>
      </x:c>
    </x:row>
    <x:row r="153" ht="36" customHeight="1">
      <x:c r="A153" s="26" t="str">
        <x:v>S150</x:v>
      </x:c>
      <x:c r="B153" s="26" t="str">
        <x:v>Loneliness</x:v>
      </x:c>
      <x:c r="C153" s="26" t="str">
        <x:v>Chronic loneliness and social isolation among older adults</x:v>
      </x:c>
      <x:c r="D153" s="26" t="str">
        <x:v>Hajek et al.</x:v>
      </x:c>
      <x:c r="E153" s="26" t="str">
        <x:v>Systematic review/meta-analysis/meta-regression</x:v>
      </x:c>
      <x:c r="F153" s="26" t="str">
        <x:v>A</x:v>
      </x:c>
      <x:c r="G153" s="26" t="str">
        <x:v>Persistence and slow-variable framing</x:v>
      </x:c>
      <x:c r="H153" s="26" t="str">
        <x:v>Limited longitudinal evidence</x:v>
      </x:c>
      <x:c r="I153" s="26" t="str">
        <x:v>https://consensus.app/papers/details/2753f973c37c5611b22a41aaefff4b85/?utm_source=chatgpt</x:v>
      </x:c>
      <x:c r="J153" s="26" t="str">
        <x:v>2024</x:v>
      </x:c>
    </x:row>
    <x:row r="154" ht="36" customHeight="1">
      <x:c r="A154" s="26" t="str">
        <x:v>S151</x:v>
      </x:c>
      <x:c r="B154" s="26" t="str">
        <x:v>Social intervention</x:v>
      </x:c>
      <x:c r="C154" s="26" t="str">
        <x:v>Interventions to improve social connections</x:v>
      </x:c>
      <x:c r="D154" s="26" t="str">
        <x:v>Zagic et al.</x:v>
      </x:c>
      <x:c r="E154" s="26" t="str">
        <x:v>Systematic review + meta-analysis controlled trials</x:v>
      </x:c>
      <x:c r="F154" s="26" t="str">
        <x:v>A</x:v>
      </x:c>
      <x:c r="G154" s="26" t="str">
        <x:v>Quantity vs quality of connection</x:v>
      </x:c>
      <x:c r="H154" s="26" t="str">
        <x:v>Different interventions affect different dimensions</x:v>
      </x:c>
      <x:c r="I154" s="26" t="str">
        <x:v>https://consensus.app/papers/details/8365df6fa38b57db98ac17b4a624e720/?utm_source=chatgpt</x:v>
      </x:c>
      <x:c r="J154" s="26" t="str">
        <x:v>2021/2022</x:v>
      </x:c>
    </x:row>
    <x:row r="155" ht="36" customHeight="1">
      <x:c r="A155" s="26" t="str">
        <x:v>S152</x:v>
      </x:c>
      <x:c r="B155" s="26" t="str">
        <x:v>Predictive social cognition</x:v>
      </x:c>
      <x:c r="C155" s="26" t="str">
        <x:v>Active-Inference Approach to Second-Person Neuroscience</x:v>
      </x:c>
      <x:c r="D155" s="26" t="str">
        <x:v>Lehmann et al.</x:v>
      </x:c>
      <x:c r="E155" s="26" t="str">
        <x:v>Theoretical review grounded in second-person neuroscience</x:v>
      </x:c>
      <x:c r="F155" s="26" t="str">
        <x:v>F</x:v>
      </x:c>
      <x:c r="G155" s="26" t="str">
        <x:v>Mutual prediction, policy selection, bodily adaptation</x:v>
      </x:c>
      <x:c r="H155" s="26" t="str">
        <x:v>Active-inference interpretation exceeds direct empirical evidence</x:v>
      </x:c>
      <x:c r="I155" s="26" t="str">
        <x:v>https://consensus.app/papers/details/36d862d89bf95f09901a2414871f35b3/?utm_source=chatgpt</x:v>
      </x:c>
      <x:c r="J155" s="26" t="str">
        <x:v>2023/2024</x:v>
      </x:c>
    </x:row>
    <x:row r="156" ht="36" customHeight="1">
      <x:c r="A156" s="26" t="str">
        <x:v>S153</x:v>
      </x:c>
      <x:c r="B156" s="26" t="str">
        <x:v>Predictive processing</x:v>
      </x:c>
      <x:c r="C156" s="26" t="str">
        <x:v>Active inference as a theory of sentient behavior</x:v>
      </x:c>
      <x:c r="D156" s="26" t="str">
        <x:v>Pezzulo, Parr, Friston</x:v>
      </x:c>
      <x:c r="E156" s="26" t="str">
        <x:v>Major theoretical review</x:v>
      </x:c>
      <x:c r="F156" s="26" t="str">
        <x:v>F</x:v>
      </x:c>
      <x:c r="G156" s="26" t="str">
        <x:v>Precision/policy/timescale formal foundation</x:v>
      </x:c>
      <x:c r="H156" s="26" t="str">
        <x:v>Unifying framework remains debated and incompletely tested</x:v>
      </x:c>
      <x:c r="I156" s="26" t="str">
        <x:v>https://consensus.app/papers/details/d17124f0ff8f5d88ae54d5710a2b2a3b/?utm_source=chatgpt</x:v>
      </x:c>
      <x:c r="J156" s="26" t="str">
        <x:v>2024</x:v>
      </x:c>
    </x:row>
    <x:row r="157" ht="36" customHeight="1">
      <x:c r="A157" s="26" t="str">
        <x:v>S154</x:v>
      </x:c>
      <x:c r="B157" s="26" t="str">
        <x:v>Predictive processing</x:v>
      </x:c>
      <x:c r="C157" s="26" t="str">
        <x:v>Prediction in action: toward an empirical science of active inference</x:v>
      </x:c>
      <x:c r="D157" s="26" t="str">
        <x:v>Lageman, Fahrenfort, Slagter</x:v>
      </x:c>
      <x:c r="E157" s="26" t="str">
        <x:v>Critical empirical review</x:v>
      </x:c>
      <x:c r="F157" s="26" t="str">
        <x:v>A/F</x:v>
      </x:c>
      <x:c r="G157" s="26" t="str">
        <x:v>Explicit evidence boundary for active inference</x:v>
      </x:c>
      <x:c r="H157" s="26" t="str">
        <x:v>Framework has limited uniquely discriminating empirical tests</x:v>
      </x:c>
      <x:c r="I157" s="26" t="str">
        <x:v>https://consensus.app/papers/details/efa3f52ed5ab5de997f8fef7aaf78e1a/?utm_source=chatgpt</x:v>
      </x:c>
      <x:c r="J157" s="26" t="str">
        <x:v>2026 NBR</x:v>
      </x:c>
    </x:row>
    <x:row r="158" ht="36" customHeight="1">
      <x:c r="A158" s="26" t="str">
        <x:v>S155</x:v>
      </x:c>
      <x:c r="B158" s="26" t="str">
        <x:v>Predictive social cognition</x:v>
      </x:c>
      <x:c r="C158" s="26" t="str">
        <x:v>Active Inference and Social Actors</x:v>
      </x:c>
      <x:c r="D158" s="26" t="str">
        <x:v>Cheadle et al.</x:v>
      </x:c>
      <x:c r="E158" s="26" t="str">
        <x:v>Neuro-bio-social conceptual synthesis</x:v>
      </x:c>
      <x:c r="F158" s="26" t="str">
        <x:v>F</x:v>
      </x:c>
      <x:c r="G158" s="26" t="str">
        <x:v>Enculturation/shared-model bridge</x:v>
      </x:c>
      <x:c r="H158" s="26" t="str">
        <x:v>Sociological integration, not direct neural causal evidence</x:v>
      </x:c>
      <x:c r="I158" s="26" t="str">
        <x:v>https://consensus.app/papers/details/7622644f088d52c9ad329890448c7200/?utm_source=chatgpt</x:v>
      </x:c>
      <x:c r="J158" s="26" t="str">
        <x:v>2024</x:v>
      </x:c>
    </x:row>
    <x:row r="159" ht="36" customHeight="1">
      <x:c r="A159" s="26" t="str">
        <x:v>S156</x:v>
      </x:c>
      <x:c r="B159" s="26" t="str">
        <x:v>Predictive processing</x:v>
      </x:c>
      <x:c r="C159" s="26" t="str">
        <x:v>Introduction to Predictive Processing Models of Perception and Decision-Making</x:v>
      </x:c>
      <x:c r="D159" s="26" t="str">
        <x:v>Sprevak &amp; Smith</x:v>
      </x:c>
      <x:c r="E159" s="26" t="str">
        <x:v>Conceptual/formal review</x:v>
      </x:c>
      <x:c r="F159" s="26" t="str">
        <x:v>A/F</x:v>
      </x:c>
      <x:c r="G159" s="26" t="str">
        <x:v>Predictive coding vs active inference distinctions</x:v>
      </x:c>
      <x:c r="H159" s="26" t="str">
        <x:v>Framework-level evidence varies by claim</x:v>
      </x:c>
      <x:c r="I159" s="26" t="str">
        <x:v>https://consensus.app/papers/details/4fb359a73a4e5c498ca576794952a1c9/?utm_source=chatgpt</x:v>
      </x:c>
      <x:c r="J159" s="26" t="str">
        <x:v>2023</x:v>
      </x:c>
    </x:row>
    <x:row r="160" ht="36" customHeight="1">
      <x:c r="A160" s="26" t="str">
        <x:v>S157</x:v>
      </x:c>
      <x:c r="B160" s="26" t="str">
        <x:v>Predictive/social narrative</x:v>
      </x:c>
      <x:c r="C160" s="26" t="str">
        <x:v>Narrative as active inference</x:v>
      </x:c>
      <x:c r="D160" s="26" t="str">
        <x:v>Bouizegarene et al.</x:v>
      </x:c>
      <x:c r="E160" s="26" t="str">
        <x:v>Integrative conceptual review</x:v>
      </x:c>
      <x:c r="F160" s="26" t="str">
        <x:v>F</x:v>
      </x:c>
      <x:c r="G160" s="26" t="str">
        <x:v>Shared predictions across timescales</x:v>
      </x:c>
      <x:c r="H160" s="26" t="str">
        <x:v>Narrative-active-inference link is synthesis</x:v>
      </x:c>
      <x:c r="I160" s="26" t="str">
        <x:v>https://consensus.app/papers/details/df6e19cebb655d4994d313dd8b6e271a/?utm_source=chatgpt</x:v>
      </x:c>
      <x:c r="J160" s="26" t="str">
        <x:v>2024</x:v>
      </x:c>
    </x:row>
    <x:row r="161" ht="36" customHeight="1">
      <x:c r="A161" s="26" t="str">
        <x:v>S158</x:v>
      </x:c>
      <x:c r="B161" s="26" t="str">
        <x:v>Intrinsic timescales</x:v>
      </x:c>
      <x:c r="C161" s="26" t="str">
        <x:v>Intrinsic neural timescales: temporal integration and segregation</x:v>
      </x:c>
      <x:c r="D161" s="26" t="str">
        <x:v>Wolff et al.</x:v>
      </x:c>
      <x:c r="E161" s="26" t="str">
        <x:v>Major review</x:v>
      </x:c>
      <x:c r="F161" s="26" t="str">
        <x:v>A</x:v>
      </x:c>
      <x:c r="G161" s="26" t="str">
        <x:v>Timescale hierarchy foundation</x:v>
      </x:c>
      <x:c r="H161" s="26" t="str">
        <x:v>Social application requires additional bridge</x:v>
      </x:c>
      <x:c r="I161" s="26" t="str">
        <x:v>https://consensus.app/papers/details/131016b3e92155d6a67343943dca1a92/?utm_source=chatgpt</x:v>
      </x:c>
      <x:c r="J161" s="26" t="str">
        <x:v>2022 Trends Cogn Sci</x:v>
      </x:c>
    </x:row>
    <x:row r="162" ht="36" customHeight="1">
      <x:c r="A162" s="26" t="str">
        <x:v>S159</x:v>
      </x:c>
      <x:c r="B162" s="26" t="str">
        <x:v>Intrinsic timescales</x:v>
      </x:c>
      <x:c r="C162" s="26" t="str">
        <x:v>A hierarchy of intrinsic timescales across primate cortex</x:v>
      </x:c>
      <x:c r="D162" s="26" t="str">
        <x:v>Murray et al.</x:v>
      </x:c>
      <x:c r="E162" s="26" t="str">
        <x:v>Cross-area electrophysiology</x:v>
      </x:c>
      <x:c r="F162" s="26" t="str">
        <x:v>A</x:v>
      </x:c>
      <x:c r="G162" s="26" t="str">
        <x:v>Canonical temporal hierarchy</x:v>
      </x:c>
      <x:c r="H162" s="26" t="str">
        <x:v>Primate data; not interpersonal</x:v>
      </x:c>
      <x:c r="I162" s="26" t="str">
        <x:v>https://consensus.app/papers/details/281740526e6b5b159f8f44ccb5c2cd13/?utm_source=chatgpt</x:v>
      </x:c>
      <x:c r="J162" s="26" t="str">
        <x:v>2014 Nature Neuroscience</x:v>
      </x:c>
    </x:row>
    <x:row r="163" ht="36" customHeight="1">
      <x:c r="A163" s="26" t="str">
        <x:v>S160</x:v>
      </x:c>
      <x:c r="B163" s="26" t="str">
        <x:v>Intrinsic timescales</x:v>
      </x:c>
      <x:c r="C163" s="26" t="str">
        <x:v>Hierarchical dynamics as a macroscopic organizing principle of the human brain</x:v>
      </x:c>
      <x:c r="D163" s="26" t="str">
        <x:v>Raut, Snyder, Raichle</x:v>
      </x:c>
      <x:c r="E163" s="26" t="str">
        <x:v>Human fMRI study</x:v>
      </x:c>
      <x:c r="F163" s="26" t="str">
        <x:v>A</x:v>
      </x:c>
      <x:c r="G163" s="26" t="str">
        <x:v>Human whole-brain temporal hierarchy</x:v>
      </x:c>
      <x:c r="H163" s="26" t="str">
        <x:v>Resting-state timescales are proxy measures</x:v>
      </x:c>
      <x:c r="I163" s="26" t="str">
        <x:v>https://consensus.app/papers/details/b490ea9b8d24525a96cffc81f55f0c75/?utm_source=chatgpt</x:v>
      </x:c>
      <x:c r="J163" s="26" t="str">
        <x:v>2020 PNAS</x:v>
      </x:c>
    </x:row>
    <x:row r="164" ht="36" customHeight="1">
      <x:c r="A164" s="26" t="str">
        <x:v>S161</x:v>
      </x:c>
      <x:c r="B164" s="26" t="str">
        <x:v>Intrinsic timescales</x:v>
      </x:c>
      <x:c r="C164" s="26" t="str">
        <x:v>Temporal hierarchy converges with spatial core-periphery organization</x:v>
      </x:c>
      <x:c r="D164" s="26" t="str">
        <x:v>Golesorkhi et al.</x:v>
      </x:c>
      <x:c r="E164" s="26" t="str">
        <x:v>Human MEG study</x:v>
      </x:c>
      <x:c r="F164" s="26" t="str">
        <x:v>B</x:v>
      </x:c>
      <x:c r="G164" s="26" t="str">
        <x:v>Temporal-spatial hierarchy coupling</x:v>
      </x:c>
      <x:c r="H164" s="26" t="str">
        <x:v>Task/rest interpretation constrained by method</x:v>
      </x:c>
      <x:c r="I164" s="26" t="str">
        <x:v>https://consensus.app/papers/details/7f94deb01fd35cb2b1381125f2eed5f9/?utm_source=chatgpt</x:v>
      </x:c>
      <x:c r="J164" s="26" t="str">
        <x:v>2021 Communications Biology</x:v>
      </x:c>
    </x:row>
    <x:row r="165" ht="36" customHeight="1">
      <x:c r="A165" s="26" t="str">
        <x:v>S162</x:v>
      </x:c>
      <x:c r="B165" s="26" t="str">
        <x:v>Intrinsic timescales</x:v>
      </x:c>
      <x:c r="C165" s="26" t="str">
        <x:v>A Diversity of Intrinsic Timescales Underlie Neural Computations</x:v>
      </x:c>
      <x:c r="D165" s="26" t="str">
        <x:v>Cavanagh, Hunt, Kennerley</x:v>
      </x:c>
      <x:c r="E165" s="26" t="str">
        <x:v>Review</x:v>
      </x:c>
      <x:c r="F165" s="26" t="str">
        <x:v>A</x:v>
      </x:c>
      <x:c r="G165" s="26" t="str">
        <x:v>Heterogeneous fast/slow computation</x:v>
      </x:c>
      <x:c r="H165" s="26" t="str">
        <x:v>Mostly cognitive/motor evidence</x:v>
      </x:c>
      <x:c r="I165" s="26" t="str">
        <x:v>https://consensus.app/papers/details/ed95bbbbbb5c56d088701d97e229c360/?utm_source=chatgpt</x:v>
      </x:c>
      <x:c r="J165" s="26" t="str">
        <x:v>2020 Front Neural Circuits</x:v>
      </x:c>
    </x:row>
    <x:row r="166" ht="36" customHeight="1">
      <x:c r="A166" s="26" t="str">
        <x:v>S163</x:v>
      </x:c>
      <x:c r="B166" s="26" t="str">
        <x:v>Intrinsic timescales</x:v>
      </x:c>
      <x:c r="C166" s="26" t="str">
        <x:v>Neuronal timescales are functionally dynamic and shaped by cortical microarchitecture</x:v>
      </x:c>
      <x:c r="D166" s="26" t="str">
        <x:v>Gao et al.</x:v>
      </x:c>
      <x:c r="E166" s="26" t="str">
        <x:v>Human intracranial + transcriptomic study</x:v>
      </x:c>
      <x:c r="F166" s="26" t="str">
        <x:v>A</x:v>
      </x:c>
      <x:c r="G166" s="26" t="str">
        <x:v>State-dependent timescale dynamics</x:v>
      </x:c>
      <x:c r="H166" s="26" t="str">
        <x:v>Not relational-specific</x:v>
      </x:c>
      <x:c r="I166" s="26" t="str">
        <x:v>https://consensus.app/papers/details/bb680e94b0ed50888e2b6e3008e145ff/?utm_source=chatgpt</x:v>
      </x:c>
      <x:c r="J166" s="26" t="str">
        <x:v>2020 eLife</x:v>
      </x:c>
    </x:row>
    <x:row r="167" ht="36" customHeight="1">
      <x:c r="A167" s="26" t="str">
        <x:v>S164</x:v>
      </x:c>
      <x:c r="B167" s="26" t="str">
        <x:v>Intrinsic timescales</x:v>
      </x:c>
      <x:c r="C167" s="26" t="str">
        <x:v>The brain and its time: intrinsic neural timescales are key for input processing</x:v>
      </x:c>
      <x:c r="D167" s="26" t="str">
        <x:v>Golesorkhi et al.</x:v>
      </x:c>
      <x:c r="E167" s="26" t="str">
        <x:v>Review</x:v>
      </x:c>
      <x:c r="F167" s="26" t="str">
        <x:v>A</x:v>
      </x:c>
      <x:c r="G167" s="26" t="str">
        <x:v>Input matching/integration bridge</x:v>
      </x:c>
      <x:c r="H167" s="26" t="str">
        <x:v>Broad theoretical interpretation</x:v>
      </x:c>
      <x:c r="I167" s="26" t="str">
        <x:v>https://consensus.app/papers/details/6372ea7dd23d5d2d81ba026ba4801ac0/?utm_source=chatgpt</x:v>
      </x:c>
      <x:c r="J167" s="26" t="str">
        <x:v>2021 Communications Biology</x:v>
      </x:c>
    </x:row>
    <x:row r="168" ht="36" customHeight="1">
      <x:c r="A168" s="26" t="str">
        <x:v>S165</x:v>
      </x:c>
      <x:c r="B168" s="26" t="str">
        <x:v>Intrinsic timescales</x:v>
      </x:c>
      <x:c r="C168" s="26" t="str">
        <x:v>Consistent Hierarchies of Single-Neuron Timescales in Mice, Macaques, and Humans</x:v>
      </x:c>
      <x:c r="D168" s="26" t="str">
        <x:v>Zeisler et al.</x:v>
      </x:c>
      <x:c r="E168" s="26" t="str">
        <x:v>Cross-species single-neuron study</x:v>
      </x:c>
      <x:c r="F168" s="26" t="str">
        <x:v>B</x:v>
      </x:c>
      <x:c r="G168" s="26" t="str">
        <x:v>Cross-species robustness</x:v>
      </x:c>
      <x:c r="H168" s="26" t="str">
        <x:v>Region sampling constrained</x:v>
      </x:c>
      <x:c r="I168" s="26" t="str">
        <x:v>https://consensus.app/papers/details/a35e78adafcc5705a2565e24c01160c7/?utm_source=chatgpt</x:v>
      </x:c>
      <x:c r="J168" s="26" t="str">
        <x:v>2025 J Neurosci</x:v>
      </x:c>
    </x:row>
    <x:row r="169" ht="36" customHeight="1">
      <x:c r="A169" s="26" t="str">
        <x:v>S166</x:v>
      </x:c>
      <x:c r="B169" s="26" t="str">
        <x:v>Intrinsic timescales</x:v>
      </x:c>
      <x:c r="C169" s="26" t="str">
        <x:v>Intrinsic timescales as an organizational principle across the whole macaque brain</x:v>
      </x:c>
      <x:c r="D169" s="26" t="str">
        <x:v>Manea et al.</x:v>
      </x:c>
      <x:c r="E169" s="26" t="str">
        <x:v>Ultra-high-field fMRI + electrophysiology validation</x:v>
      </x:c>
      <x:c r="F169" s="26" t="str">
        <x:v>B</x:v>
      </x:c>
      <x:c r="G169" s="26" t="str">
        <x:v>Whole-brain temporal organization</x:v>
      </x:c>
      <x:c r="H169" s="26" t="str">
        <x:v>Macaque translational boundary</x:v>
      </x:c>
      <x:c r="I169" s="26" t="str">
        <x:v>https://consensus.app/papers/details/8bc3d541412157938070b07477d4c80e/?utm_source=chatgpt</x:v>
      </x:c>
      <x:c r="J169" s="26" t="str">
        <x:v>2021/2022 eLife</x:v>
      </x:c>
    </x:row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J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6" hidden="0" customWidth="1"/>
    <x:col min="3" max="3" width="22" hidden="0" customWidth="1"/>
    <x:col min="4" max="4" width="24" hidden="0" customWidth="1"/>
    <x:col min="5" max="5" width="40" hidden="0" customWidth="1"/>
    <x:col min="6" max="6" width="46" hidden="0" customWidth="1"/>
    <x:col min="7" max="7" width="18" hidden="0" customWidth="1"/>
    <x:col min="8" max="8" width="18" hidden="0" customWidth="1"/>
    <x:col min="9" max="9" width="20" hidden="0" customWidth="1"/>
  </x:cols>
  <x:sheetData>
    <x:row r="1" ht="30" customHeight="1">
      <x:c r="A1" s="5" t="str">
        <x:v>CLAIM → EVIDENCE MATRIX — PASS 2 COMPLETE · 32 MAJOR CLAIMS</x:v>
      </x:c>
      <x:c r="B1" s="5"/>
      <x:c r="C1" s="5"/>
      <x:c r="D1" s="5"/>
      <x:c r="E1" s="5"/>
      <x:c r="F1" s="5"/>
      <x:c r="G1" s="5"/>
      <x:c r="H1" s="5"/>
      <x:c r="I1" s="5"/>
    </x:row>
    <x:row r="2" ht="36" customHeight="1"/>
    <x:row r="3" ht="36" customHeight="1">
      <x:c r="A3" s="14" t="str">
        <x:v>Claim ID</x:v>
      </x:c>
      <x:c r="B3" s="14" t="str">
        <x:v>Candidate lecture claim</x:v>
      </x:c>
      <x:c r="C3" s="14" t="str">
        <x:v>Claim type</x:v>
      </x:c>
      <x:c r="D3" s="14" t="str">
        <x:v>Supporting source IDs</x:v>
      </x:c>
      <x:c r="E3" s="14" t="str">
        <x:v>Counter / caution</x:v>
      </x:c>
      <x:c r="F3" s="14" t="str">
        <x:v>FH interpretation</x:v>
      </x:c>
      <x:c r="G3" s="14" t="str">
        <x:v>Confidence</x:v>
      </x:c>
      <x:c r="H3" s="14" t="str">
        <x:v>Lecture placement</x:v>
      </x:c>
      <x:c r="I3" s="14" t="str">
        <x:v>Gate</x:v>
      </x:c>
    </x:row>
    <x:row r="4" ht="36" customHeight="1">
      <x:c r="A4" s="27" t="str">
        <x:v>C01</x:v>
      </x:c>
      <x:c r="B4" s="27" t="str">
        <x:v>Relational context can alter stress physiology and regulation in humans.</x:v>
      </x:c>
      <x:c r="C4" s="27" t="str">
        <x:v>Supported interpretation</x:v>
      </x:c>
      <x:c r="D4" s="27" t="str">
        <x:v>S008,S009,S010,S011,S012</x:v>
      </x:c>
      <x:c r="E4" s="27" t="str">
        <x:v>Effects depend on relationship quality, context, development and individual differences.</x:v>
      </x:c>
      <x:c r="F4" s="27" t="str">
        <x:v>Other-person input can alter state-transition conditions without implying a universal mechanism.</x:v>
      </x:c>
      <x:c r="G4" s="27" t="str">
        <x:v>High</x:v>
      </x:c>
      <x:c r="H4" s="27" t="str">
        <x:v>Parts I–IV</x:v>
      </x:c>
      <x:c r="I4" s="27" t="str">
        <x:v>PASS</x:v>
      </x:c>
    </x:row>
    <x:row r="5" ht="36" customHeight="1">
      <x:c r="A5" s="27" t="str">
        <x:v>C02</x:v>
      </x:c>
      <x:c r="B5" s="27" t="str">
        <x:v>Attachment is better treated as a history-dependent regulatory expectation than a fixed personality label.</x:v>
      </x:c>
      <x:c r="C5" s="27" t="str">
        <x:v>Supported interpretation</x:v>
      </x:c>
      <x:c r="D5" s="27" t="str">
        <x:v>S001,S002,S003,S004,S005</x:v>
      </x:c>
      <x:c r="E5" s="27" t="str">
        <x:v>Measurement approaches and categories differ; causality is limited.</x:v>
      </x:c>
      <x:c r="F5" s="27" t="str">
        <x:v>Attachment variables belong primarily among slow state parameters / priors.</x:v>
      </x:c>
      <x:c r="G5" s="27" t="str">
        <x:v>Moderate-High</x:v>
      </x:c>
      <x:c r="H5" s="27" t="str">
        <x:v>Parts II–III</x:v>
      </x:c>
      <x:c r="I5" s="27" t="str">
        <x:v>PASS</x:v>
      </x:c>
    </x:row>
    <x:row r="6" ht="36" customHeight="1">
      <x:c r="A6" s="27" t="str">
        <x:v>C03</x:v>
      </x:c>
      <x:c r="B6" s="27" t="str">
        <x:v>Interpersonal synchrony occurs across behavior, physiology and neural signals.</x:v>
      </x:c>
      <x:c r="C6" s="27" t="str">
        <x:v>Empirical result</x:v>
      </x:c>
      <x:c r="D6" s="27" t="str">
        <x:v>S017,S018,S019,S021,S024,S025,S026,S028</x:v>
      </x:c>
      <x:c r="E6" s="27" t="str">
        <x:v>Common input, task structure and analytic choices can generate apparent synchrony.</x:v>
      </x:c>
      <x:c r="F6" s="27" t="str">
        <x:v>Coupling is measurable, but synchrony magnitude is not equivalent to health or causal influence.</x:v>
      </x:c>
      <x:c r="G6" s="27" t="str">
        <x:v>High</x:v>
      </x:c>
      <x:c r="H6" s="27" t="str">
        <x:v>Part VI</x:v>
      </x:c>
      <x:c r="I6" s="27" t="str">
        <x:v>PASS</x:v>
      </x:c>
    </x:row>
    <x:row r="7" ht="36" customHeight="1">
      <x:c r="A7" s="27" t="str">
        <x:v>C04</x:v>
      </x:c>
      <x:c r="B7" s="27" t="str">
        <x:v>Higher synchrony is not intrinsically beneficial.</x:v>
      </x:c>
      <x:c r="C7" s="27" t="str">
        <x:v>Supported interpretation</x:v>
      </x:c>
      <x:c r="D7" s="27" t="str">
        <x:v>S020,S022,S023,S026</x:v>
      </x:c>
      <x:c r="E7" s="27" t="str">
        <x:v>Outcome depends on modality, context, directionality and dyad state.</x:v>
      </x:c>
      <x:c r="F7" s="27" t="str">
        <x:v>Co-regulation and co-dysregulation are both possible coupled regimes.</x:v>
      </x:c>
      <x:c r="G7" s="27" t="str">
        <x:v>High</x:v>
      </x:c>
      <x:c r="H7" s="27" t="str">
        <x:v>Parts VI/XII</x:v>
      </x:c>
      <x:c r="I7" s="27" t="str">
        <x:v>PASS</x:v>
      </x:c>
    </x:row>
    <x:row r="8" ht="36" customHeight="1">
      <x:c r="A8" s="27" t="str">
        <x:v>C05</x:v>
      </x:c>
      <x:c r="B8" s="27" t="str">
        <x:v>Oxytocin should not be described as a simple trust hormone.</x:v>
      </x:c>
      <x:c r="C8" s="27" t="str">
        <x:v>Supported interpretation</x:v>
      </x:c>
      <x:c r="D8" s="27" t="str">
        <x:v>S008,S030,S032,S034,S035</x:v>
      </x:c>
      <x:c r="E8" s="27" t="str">
        <x:v>Context, sex, receptor distribution and baseline state matter.</x:v>
      </x:c>
      <x:c r="F8" s="27" t="str">
        <x:v>Neuromodulators act as context-sensitive control parameters, not one-dimensional valence signals.</x:v>
      </x:c>
      <x:c r="G8" s="27" t="str">
        <x:v>High</x:v>
      </x:c>
      <x:c r="H8" s="27" t="str">
        <x:v>Part V</x:v>
      </x:c>
      <x:c r="I8" s="27" t="str">
        <x:v>PASS</x:v>
      </x:c>
    </x:row>
    <x:row r="9" ht="36" customHeight="1">
      <x:c r="A9" s="27" t="str">
        <x:v>C06</x:v>
      </x:c>
      <x:c r="B9" s="27" t="str">
        <x:v>Social affiliation recruits dopamine and endogenous opioid mechanisms in addition to oxytocin.</x:v>
      </x:c>
      <x:c r="C9" s="27" t="str">
        <x:v>Supported interpretation</x:v>
      </x:c>
      <x:c r="D9" s="27" t="str">
        <x:v>S031,S033,S036,S037,S038</x:v>
      </x:c>
      <x:c r="E9" s="27" t="str">
        <x:v>Human causal evidence differs strongly by system; some anchors are preclinical.</x:v>
      </x:c>
      <x:c r="F9" s="27" t="str">
        <x:v>Multiple neuromodulatory axes can reshape gain/salience/plasticity at different timescales.</x:v>
      </x:c>
      <x:c r="G9" s="27" t="str">
        <x:v>Moderate</x:v>
      </x:c>
      <x:c r="H9" s="27" t="str">
        <x:v>Part V</x:v>
      </x:c>
      <x:c r="I9" s="27" t="str">
        <x:v>PASS</x:v>
      </x:c>
    </x:row>
    <x:row r="10" ht="36" customHeight="1">
      <x:c r="A10" s="27" t="str">
        <x:v>C07</x:v>
      </x:c>
      <x:c r="B10" s="27" t="str">
        <x:v>Therapeutic relationship variables are meaningfully associated with treatment process and outcomes.</x:v>
      </x:c>
      <x:c r="C10" s="27" t="str">
        <x:v>Supported interpretation</x:v>
      </x:c>
      <x:c r="D10" s="27" t="str">
        <x:v>S020,S043,S045,S046,S047</x:v>
      </x:c>
      <x:c r="E10" s="27" t="str">
        <x:v>Alliance may be marker, moderator and mechanism; cannot assume isolated causality.</x:v>
      </x:c>
      <x:c r="F10" s="27" t="str">
        <x:v>Therapy can be modeled as repeated structured relational perturbation only as FH synthesis.</x:v>
      </x:c>
      <x:c r="G10" s="27" t="str">
        <x:v>Moderate-High</x:v>
      </x:c>
      <x:c r="H10" s="27" t="str">
        <x:v>Part XIV</x:v>
      </x:c>
      <x:c r="I10" s="27" t="str">
        <x:v>PASS</x:v>
      </x:c>
    </x:row>
    <x:row r="11" ht="36" customHeight="1">
      <x:c r="A11" s="27" t="str">
        <x:v>C08</x:v>
      </x:c>
      <x:c r="B11" s="27" t="str">
        <x:v>Metastability is a defensible neural-dynamics concept but is operationalized inconsistently in human neuroimaging.</x:v>
      </x:c>
      <x:c r="C11" s="27" t="str">
        <x:v>Supported interpretation</x:v>
      </x:c>
      <x:c r="D11" s="27" t="str">
        <x:v>S061,S062,S063,S064</x:v>
      </x:c>
      <x:c r="E11" s="27" t="str">
        <x:v>Definitions and metrics vary; resting-state dominates empirical work.</x:v>
      </x:c>
      <x:c r="F11" s="27" t="str">
        <x:v>Use metastability precisely: long-lived transient regimes / flexible transitions, not a metaphor for any variability.</x:v>
      </x:c>
      <x:c r="G11" s="27" t="str">
        <x:v>High</x:v>
      </x:c>
      <x:c r="H11" s="27" t="str">
        <x:v>Parts X/XV</x:v>
      </x:c>
      <x:c r="I11" s="27" t="str">
        <x:v>PASS</x:v>
      </x:c>
    </x:row>
    <x:row r="12" ht="36" customHeight="1">
      <x:c r="A12" s="27" t="str">
        <x:v>C09</x:v>
      </x:c>
      <x:c r="B12" s="27" t="str">
        <x:v>Stable recurrent neural systems can show strong transient amplification through non-normal mechanisms.</x:v>
      </x:c>
      <x:c r="C12" s="27" t="str">
        <x:v>Empirical/formal result</x:v>
      </x:c>
      <x:c r="D12" s="27" t="str">
        <x:v>S058,S059</x:v>
      </x:c>
      <x:c r="E12" s="27" t="str">
        <x:v>Evidence is at neural-circuit/computational level.</x:v>
      </x:c>
      <x:c r="F12" s="27" t="str">
        <x:v>Person-level relational non-normality is formal transfer, not established clinical fact.</x:v>
      </x:c>
      <x:c r="G12" s="27" t="str">
        <x:v>High for neural; low for relational</x:v>
      </x:c>
      <x:c r="H12" s="27" t="str">
        <x:v>Part XI</x:v>
      </x:c>
      <x:c r="I12" s="27" t="str">
        <x:v>PASS WITH BOUNDARY</x:v>
      </x:c>
    </x:row>
    <x:row r="13" ht="36" customHeight="1">
      <x:c r="A13" s="27" t="str">
        <x:v>C10</x:v>
      </x:c>
      <x:c r="B13" s="27" t="str">
        <x:v>Structural network models can quantify aspects of state controllability and control energy.</x:v>
      </x:c>
      <x:c r="C13" s="27" t="str">
        <x:v>Formal result</x:v>
      </x:c>
      <x:c r="D13" s="27" t="str">
        <x:v>S060</x:v>
      </x:c>
      <x:c r="E13" s="27" t="str">
        <x:v>Linear structural controllability is an approximation; behavioral reachability is not equivalent.</x:v>
      </x:c>
      <x:c r="F13" s="27" t="str">
        <x:v>Use as mathematical vocabulary for reachability, never as proof that a person can be 'controlled'.</x:v>
      </x:c>
      <x:c r="G13" s="27" t="str">
        <x:v>Moderate</x:v>
      </x:c>
      <x:c r="H13" s="27" t="str">
        <x:v>Part X/XI</x:v>
      </x:c>
      <x:c r="I13" s="27" t="str">
        <x:v>PASS WITH BOUNDARY</x:v>
      </x:c>
    </x:row>
    <x:row r="14" ht="36" customHeight="1">
      <x:c r="A14" s="27" t="str">
        <x:v>C11</x:v>
      </x:c>
      <x:c r="B14" s="27" t="str">
        <x:v>Repeated fast relational events may alter slower learned expectations and regulation capacities.</x:v>
      </x:c>
      <x:c r="C14" s="27" t="str">
        <x:v>Flow Hijacked synthesis</x:v>
      </x:c>
      <x:c r="D14" s="27" t="str">
        <x:v>S003,S006,S007,S010,S011,S050,S051</x:v>
      </x:c>
      <x:c r="E14" s="27" t="str">
        <x:v>Direct fast–slow identification at the person-relational level is incomplete.</x:v>
      </x:c>
      <x:c r="F14" s="27" t="str">
        <x:v>Model fast x variables nested in slow z variables; repeated co-regulation can update z.</x:v>
      </x:c>
      <x:c r="G14" s="27" t="str">
        <x:v>Hypothesis-level</x:v>
      </x:c>
      <x:c r="H14" s="27" t="str">
        <x:v>Parts VIII–IX</x:v>
      </x:c>
      <x:c r="I14" s="27" t="str">
        <x:v>HYPOTHESIS</x:v>
      </x:c>
    </x:row>
    <x:row r="15" ht="36" customHeight="1">
      <x:c r="A15" s="27" t="str">
        <x:v>C12</x:v>
      </x:c>
      <x:c r="B15" s="27" t="str">
        <x:v>Borrowed Gain Geometry: another person may alter effective gain and accessible state space, not merely supply input.</x:v>
      </x:c>
      <x:c r="C15" s="27" t="str">
        <x:v>New hypothesis</x:v>
      </x:c>
      <x:c r="D15" s="27" t="str">
        <x:v>S008,S017,S020,S029,S058,S059,S060,S061</x:v>
      </x:c>
      <x:c r="E15" s="27" t="str">
        <x:v>No direct study estimates a relational effective operator A_r or relational resolvent.</x:v>
      </x:c>
      <x:c r="F15" s="27" t="str">
        <x:v>Formalize testable predictions rather than present as established fact.</x:v>
      </x:c>
      <x:c r="G15" s="27" t="str">
        <x:v>Novel</x:v>
      </x:c>
      <x:c r="H15" s="27" t="str">
        <x:v>Part XV</x:v>
      </x:c>
      <x:c r="I15" s="27" t="str">
        <x:v>HYPOTHESIS</x:v>
      </x:c>
    </x:row>
    <x:row r="16" ht="36" customHeight="1">
      <x:c r="A16" s="26" t="str">
        <x:v>C13</x:v>
      </x:c>
      <x:c r="B16" s="26" t="str">
        <x:v>The therapeutic alliance has a robust but not necessarily causal association with psychotherapy outcome.</x:v>
      </x:c>
      <x:c r="C16" s="26" t="str">
        <x:v>Supported interpretation</x:v>
      </x:c>
      <x:c r="D16" s="26" t="str">
        <x:v>S066,S067,S071</x:v>
      </x:c>
      <x:c r="E16" s="26" t="str">
        <x:v>Heterogeneity, reciprocal effects and therapist/client contributions complicate causal decomposition.</x:v>
      </x:c>
      <x:c r="F16" s="26" t="str">
        <x:v>Treat alliance as a dynamic process variable and candidate mechanism, not a singular causal lever.</x:v>
      </x:c>
      <x:c r="G16" s="26" t="str">
        <x:v>High</x:v>
      </x:c>
      <x:c r="H16" s="26" t="str">
        <x:v>Part XIV</x:v>
      </x:c>
      <x:c r="I16" s="26" t="str">
        <x:v>PASS</x:v>
      </x:c>
    </x:row>
    <x:row r="17" ht="36" customHeight="1">
      <x:c r="A17" s="26" t="str">
        <x:v>C14</x:v>
      </x:c>
      <x:c r="B17" s="26" t="str">
        <x:v>Alliance rupture is associated with poorer outcome, while resolved rupture is associated with better outcome.</x:v>
      </x:c>
      <x:c r="C17" s="26" t="str">
        <x:v>Supported interpretation</x:v>
      </x:c>
      <x:c r="D17" s="26" t="str">
        <x:v>S069,S070</x:v>
      </x:c>
      <x:c r="E17" s="26" t="str">
        <x:v>Training/supervision effects are less secure than repair-outcome association.</x:v>
      </x:c>
      <x:c r="F17" s="26" t="str">
        <x:v>Rupture-repair is a candidate relational transition process rather than proof of attractor revision.</x:v>
      </x:c>
      <x:c r="G17" s="26" t="str">
        <x:v>Moderate-High</x:v>
      </x:c>
      <x:c r="H17" s="26" t="str">
        <x:v>Part XIV</x:v>
      </x:c>
      <x:c r="I17" s="26" t="str">
        <x:v>PASS</x:v>
      </x:c>
    </x:row>
    <x:row r="18" ht="36" customHeight="1">
      <x:c r="A18" s="26" t="str">
        <x:v>C15</x:v>
      </x:c>
      <x:c r="B18" s="26" t="str">
        <x:v>PTSD severity and social support are strongly linked, but the direction and causal dynamics are contested.</x:v>
      </x:c>
      <x:c r="C18" s="26" t="str">
        <x:v>Supported interpretation</x:v>
      </x:c>
      <x:c r="D18" s="26" t="str">
        <x:v>S074,S075,S076</x:v>
      </x:c>
      <x:c r="E18" s="26" t="str">
        <x:v>Cross-lag estimates may be sensitive to statistical specification and regression artifacts.</x:v>
      </x:c>
      <x:c r="F18" s="26" t="str">
        <x:v>Use reciprocal-coupling language cautiously; robust association is firmer than directional causality.</x:v>
      </x:c>
      <x:c r="G18" s="26" t="str">
        <x:v>High for association; moderate for direction</x:v>
      </x:c>
      <x:c r="H18" s="26" t="str">
        <x:v>Part XIII</x:v>
      </x:c>
      <x:c r="I18" s="26" t="str">
        <x:v>PASS WITH CONTRADICTION</x:v>
      </x:c>
    </x:row>
    <x:row r="19" ht="36" customHeight="1">
      <x:c r="A19" s="26" t="str">
        <x:v>C16</x:v>
      </x:c>
      <x:c r="B19" s="26" t="str">
        <x:v>HRV is useful for cardiac autonomic research but cannot be treated as a direct readout of 'safety' or sympathovagal balance.</x:v>
      </x:c>
      <x:c r="C19" s="26" t="str">
        <x:v>Empirical/methodological result</x:v>
      </x:c>
      <x:c r="D19" s="26" t="str">
        <x:v>S079,S080,S081,S082</x:v>
      </x:c>
      <x:c r="E19" s="26" t="str">
        <x:v>Respiration, posture, age, fitness, device and analysis choices affect interpretation.</x:v>
      </x:c>
      <x:c r="F19" s="26" t="str">
        <x:v>Use HRV as one state variable within a multivariate autonomic model.</x:v>
      </x:c>
      <x:c r="G19" s="26" t="str">
        <x:v>High</x:v>
      </x:c>
      <x:c r="H19" s="26" t="str">
        <x:v>Parts IV/XV</x:v>
      </x:c>
      <x:c r="I19" s="26" t="str">
        <x:v>PASS</x:v>
      </x:c>
    </x:row>
    <x:row r="20" ht="36" customHeight="1">
      <x:c r="A20" s="26" t="str">
        <x:v>C17</x:v>
      </x:c>
      <x:c r="B20" s="26" t="str">
        <x:v>Polyvagal Theory contains influential clinical ideas but several foundational neuroanatomical/evolutionary claims are actively disputed.</x:v>
      </x:c>
      <x:c r="C20" s="26" t="str">
        <x:v>Supported interpretation</x:v>
      </x:c>
      <x:c r="D20" s="26" t="str">
        <x:v>S083,S084,S085</x:v>
      </x:c>
      <x:c r="E20" s="26" t="str">
        <x:v>Current literature contains direct disagreement among experts.</x:v>
      </x:c>
      <x:c r="F20" s="26" t="str">
        <x:v>Do not use PVT as mechanistic backbone; separate validated autonomic facts from theory-specific claims.</x:v>
      </x:c>
      <x:c r="G20" s="26" t="str">
        <x:v>High</x:v>
      </x:c>
      <x:c r="H20" s="26" t="str">
        <x:v>Part XV</x:v>
      </x:c>
      <x:c r="I20" s="26" t="str">
        <x:v>PASS / CONTESTED</x:v>
      </x:c>
    </x:row>
    <x:row r="21" ht="36" customHeight="1">
      <x:c r="A21" s="26" t="str">
        <x:v>C18</x:v>
      </x:c>
      <x:c r="B21" s="26" t="str">
        <x:v>Human oxytocin findings are heterogeneous and do not support a simple social-bonding hormone model.</x:v>
      </x:c>
      <x:c r="C21" s="26" t="str">
        <x:v>Supported interpretation</x:v>
      </x:c>
      <x:c r="D21" s="26" t="str">
        <x:v>S086,S087,S088,S089</x:v>
      </x:c>
      <x:c r="E21" s="26" t="str">
        <x:v>Assay, context, sex, development and clinical status moderate findings.</x:v>
      </x:c>
      <x:c r="F21" s="26" t="str">
        <x:v>Model OXT as one context-sensitive neuromodulatory parameter among several.</x:v>
      </x:c>
      <x:c r="G21" s="26" t="str">
        <x:v>High</x:v>
      </x:c>
      <x:c r="H21" s="26" t="str">
        <x:v>Part V</x:v>
      </x:c>
      <x:c r="I21" s="26" t="str">
        <x:v>PASS</x:v>
      </x:c>
    </x:row>
    <x:row r="22" ht="36" customHeight="1">
      <x:c r="A22" s="26" t="str">
        <x:v>C19</x:v>
      </x:c>
      <x:c r="B22" s="26" t="str">
        <x:v>Attachment security/insecurity is systematically related to emotion-regulation patterns across development and adulthood.</x:v>
      </x:c>
      <x:c r="C22" s="26" t="str">
        <x:v>Supported interpretation</x:v>
      </x:c>
      <x:c r="D22" s="26" t="str">
        <x:v>S090,S091,S092,S093</x:v>
      </x:c>
      <x:c r="E22" s="26" t="str">
        <x:v>Measurement frameworks differ and direction of causality remains incompletely identified.</x:v>
      </x:c>
      <x:c r="F22" s="26" t="str">
        <x:v>Use attachment as slow regulatory history/priors, not immutable type.</x:v>
      </x:c>
      <x:c r="G22" s="26" t="str">
        <x:v>High</x:v>
      </x:c>
      <x:c r="H22" s="26" t="str">
        <x:v>Parts II–III/IX</x:v>
      </x:c>
      <x:c r="I22" s="26" t="str">
        <x:v>PASS</x:v>
      </x:c>
    </x:row>
    <x:row r="23" ht="36" customHeight="1">
      <x:c r="A23" s="26" t="str">
        <x:v>C20</x:v>
      </x:c>
      <x:c r="B23" s="26" t="str">
        <x:v>Interpersonal synchrony is multimodal, modest-to-moderate in cross-level association, and highly context dependent.</x:v>
      </x:c>
      <x:c r="C23" s="26" t="str">
        <x:v>Supported interpretation</x:v>
      </x:c>
      <x:c r="D23" s="26" t="str">
        <x:v>S094,S095,S096,S097,S098</x:v>
      </x:c>
      <x:c r="E23" s="26" t="str">
        <x:v>Different modalities can dissociate; autonomic relationship effects may be small or opposite by branch.</x:v>
      </x:c>
      <x:c r="F23" s="26" t="str">
        <x:v>FH should model coupling matrices and regimes, not a scalar 'synchrony score'.</x:v>
      </x:c>
      <x:c r="G23" s="26" t="str">
        <x:v>High</x:v>
      </x:c>
      <x:c r="H23" s="26" t="str">
        <x:v>Parts VI/XII</x:v>
      </x:c>
      <x:c r="I23" s="26" t="str">
        <x:v>PASS</x:v>
      </x:c>
    </x:row>
    <x:row r="24" ht="36" customHeight="1">
      <x:c r="A24" s="26" t="str">
        <x:v>C21</x:v>
      </x:c>
      <x:c r="B24" s="26" t="str">
        <x:v>Social interaction may depend on coupled intrinsic neural timescales, but this is currently a frontier framework.</x:v>
      </x:c>
      <x:c r="C24" s="26" t="str">
        <x:v>Frontier interpretation</x:v>
      </x:c>
      <x:c r="D24" s="26" t="str">
        <x:v>S099</x:v>
      </x:c>
      <x:c r="E24" s="26" t="str">
        <x:v>The timescale-matching account is proposed rather than established across contexts.</x:v>
      </x:c>
      <x:c r="F24" s="26" t="str">
        <x:v>Strong candidate bridge for fast–slow section, labelled frontier.</x:v>
      </x:c>
      <x:c r="G24" s="26" t="str">
        <x:v>Frontier</x:v>
      </x:c>
      <x:c r="H24" s="26" t="str">
        <x:v>Parts VIII–IX</x:v>
      </x:c>
      <x:c r="I24" s="26" t="str">
        <x:v>FRONTIER</x:v>
      </x:c>
    </x:row>
    <x:row r="25" ht="36" customHeight="1">
      <x:c r="A25" s="26" t="str">
        <x:v>C22</x:v>
      </x:c>
      <x:c r="B25" s="26" t="str">
        <x:v>Brief interaction may leave measurable post-interaction changes in interbrain coupling.</x:v>
      </x:c>
      <x:c r="C25" s="26" t="str">
        <x:v>Empirical result / frontier</x:v>
      </x:c>
      <x:c r="D25" s="26" t="str">
        <x:v>S100</x:v>
      </x:c>
      <x:c r="E25" s="26" t="str">
        <x:v>Single-study evidence and interpretation of persistent coupling require replication.</x:v>
      </x:c>
      <x:c r="F25" s="26" t="str">
        <x:v>Candidate mechanism linking fast interaction to slower relational updating.</x:v>
      </x:c>
      <x:c r="G25" s="26" t="str">
        <x:v>Low-Moderate</x:v>
      </x:c>
      <x:c r="H25" s="26" t="str">
        <x:v>Part IX</x:v>
      </x:c>
      <x:c r="I25" s="26" t="str">
        <x:v>FRONTIER</x:v>
      </x:c>
    </x:row>
    <x:row r="26" ht="36" customHeight="1">
      <x:c r="A26" s="26" t="str">
        <x:v>C23</x:v>
      </x:c>
      <x:c r="B26" s="26" t="str">
        <x:v>Familiar social proximity can reduce perceived/physiological effort and threat under some conditions, but social baseline effects are not universal.</x:v>
      </x:c>
      <x:c r="C26" s="26" t="str">
        <x:v>Supported interpretation</x:v>
      </x:c>
      <x:c r="D26" s="26" t="str">
        <x:v>S102-S111</x:v>
      </x:c>
      <x:c r="E26" s="26" t="str">
        <x:v>Theory and experimental paradigms vary; support can be mismatched or non-beneficial.</x:v>
      </x:c>
      <x:c r="F26" s="26" t="str">
        <x:v>Relational context may alter effective control cost rather than simply add positive input.</x:v>
      </x:c>
      <x:c r="G26" s="26" t="str">
        <x:v>Moderate-High</x:v>
      </x:c>
      <x:c r="H26" s="26" t="str">
        <x:v>Parts I/IV</x:v>
      </x:c>
      <x:c r="I26" s="26" t="str">
        <x:v>PASS</x:v>
      </x:c>
    </x:row>
    <x:row r="27" ht="36" customHeight="1">
      <x:c r="A27" s="26" t="str">
        <x:v>C24</x:v>
      </x:c>
      <x:c r="B27" s="26" t="str">
        <x:v>Dyads/groups can become locked into maladaptive coupled regulatory regimes, a possibility captured by social-allostasis models.</x:v>
      </x:c>
      <x:c r="C27" s="26" t="str">
        <x:v>Flow Hijacked synthesis</x:v>
      </x:c>
      <x:c r="D27" s="26" t="str">
        <x:v>S105,S111,S113,S145</x:v>
      </x:c>
      <x:c r="E27" s="26" t="str">
        <x:v>Group-level set-point and load models remain partly theoretical.</x:v>
      </x:c>
      <x:c r="F27" s="26" t="str">
        <x:v>Map maladaptive co-regulation as coupled attractor-like regime, not as proven literal energy landscape.</x:v>
      </x:c>
      <x:c r="G27" s="26" t="str">
        <x:v>Moderate</x:v>
      </x:c>
      <x:c r="H27" s="26" t="str">
        <x:v>Parts X/XII</x:v>
      </x:c>
      <x:c r="I27" s="26" t="str">
        <x:v>PASS WITH BOUNDARY</x:v>
      </x:c>
    </x:row>
    <x:row r="28" ht="36" customHeight="1">
      <x:c r="A28" s="26" t="str">
        <x:v>C25</x:v>
      </x:c>
      <x:c r="B28" s="26" t="str">
        <x:v>Loneliness can behave as a recursive multi-timescale state in which perceived rejection, withdrawal and loneliness reinforce one another.</x:v>
      </x:c>
      <x:c r="C28" s="26" t="str">
        <x:v>Supported interpretation</x:v>
      </x:c>
      <x:c r="D28" s="26" t="str">
        <x:v>S112-S120,S145,S148</x:v>
      </x:c>
      <x:c r="E28" s="26" t="str">
        <x:v>Not all longitudinal findings establish causation; population and culture matter.</x:v>
      </x:c>
      <x:c r="F28" s="26" t="str">
        <x:v>Strong candidate for slow-fast feedback and self-reinforcing basin dynamics.</x:v>
      </x:c>
      <x:c r="G28" s="26" t="str">
        <x:v>Moderate-High</x:v>
      </x:c>
      <x:c r="H28" s="26" t="str">
        <x:v>Parts XII/XIII</x:v>
      </x:c>
      <x:c r="I28" s="26" t="str">
        <x:v>PASS</x:v>
      </x:c>
    </x:row>
    <x:row r="29" ht="36" customHeight="1">
      <x:c r="A29" s="26" t="str">
        <x:v>C26</x:v>
      </x:c>
      <x:c r="B29" s="26" t="str">
        <x:v>The neural response to social rejection is distributed and should not be reduced to a literal physical-pain circuit.</x:v>
      </x:c>
      <x:c r="C29" s="26" t="str">
        <x:v>Supported interpretation</x:v>
      </x:c>
      <x:c r="D29" s="26" t="str">
        <x:v>S122-S130</x:v>
      </x:c>
      <x:c r="E29" s="26" t="str">
        <x:v>Different paradigms recruit overlapping and distinct systems.</x:v>
      </x:c>
      <x:c r="F29" s="26" t="str">
        <x:v>Reject single 'social pain center'; emphasize network/state configuration.</x:v>
      </x:c>
      <x:c r="G29" s="26" t="str">
        <x:v>High</x:v>
      </x:c>
      <x:c r="H29" s="26" t="str">
        <x:v>Part XII/XV</x:v>
      </x:c>
      <x:c r="I29" s="26" t="str">
        <x:v>PASS</x:v>
      </x:c>
    </x:row>
    <x:row r="30" ht="36" customHeight="1">
      <x:c r="A30" s="26" t="str">
        <x:v>C27</x:v>
      </x:c>
      <x:c r="B30" s="26" t="str">
        <x:v>Human mu-opioid signaling has a modest modulatory role in social connection but is not necessary for connection.</x:v>
      </x:c>
      <x:c r="C30" s="26" t="str">
        <x:v>Empirical interpretation</x:v>
      </x:c>
      <x:c r="D30" s="26" t="str">
        <x:v>S131,S134-S136</x:v>
      </x:c>
      <x:c r="E30" s="26" t="str">
        <x:v>Meta-analytic effect modest and potentially biased upward.</x:v>
      </x:c>
      <x:c r="F30" s="26" t="str">
        <x:v>Opioids are one control parameter among interacting reward/affiliation systems.</x:v>
      </x:c>
      <x:c r="G30" s="26" t="str">
        <x:v>High</x:v>
      </x:c>
      <x:c r="H30" s="26" t="str">
        <x:v>Part V</x:v>
      </x:c>
      <x:c r="I30" s="26" t="str">
        <x:v>PASS</x:v>
      </x:c>
    </x:row>
    <x:row r="31" ht="36" customHeight="1">
      <x:c r="A31" s="26" t="str">
        <x:v>C28</x:v>
      </x:c>
      <x:c r="B31" s="26" t="str">
        <x:v>Social reward is not a single stimulus class; intimacy, immediacy, interaction and reward phase materially change its neurobiology.</x:v>
      </x:c>
      <x:c r="C31" s="26" t="str">
        <x:v>Supported interpretation</x:v>
      </x:c>
      <x:c r="D31" s="26" t="str">
        <x:v>S132,S133,S135,S137</x:v>
      </x:c>
      <x:c r="E31" s="26" t="str">
        <x:v>Operationalizations vary dramatically across studies.</x:v>
      </x:c>
      <x:c r="F31" s="26" t="str">
        <x:v>The social coupling term must be state-, channel- and context-dependent.</x:v>
      </x:c>
      <x:c r="G31" s="26" t="str">
        <x:v>High</x:v>
      </x:c>
      <x:c r="H31" s="26" t="str">
        <x:v>Parts V/VI</x:v>
      </x:c>
      <x:c r="I31" s="26" t="str">
        <x:v>PASS</x:v>
      </x:c>
    </x:row>
    <x:row r="32" ht="36" customHeight="1">
      <x:c r="A32" s="26" t="str">
        <x:v>C29</x:v>
      </x:c>
      <x:c r="B32" s="26" t="str">
        <x:v>Touch and verbal support can alter pain/stress responses, while mere social presence is often insufficient.</x:v>
      </x:c>
      <x:c r="C32" s="26" t="str">
        <x:v>Supported interpretation</x:v>
      </x:c>
      <x:c r="D32" s="26" t="str">
        <x:v>S139-S143,S027</x:v>
      </x:c>
      <x:c r="E32" s="26" t="str">
        <x:v>Effects depend on relationship, channel and outcome; intervention certainty varies.</x:v>
      </x:c>
      <x:c r="F32" s="26" t="str">
        <x:v>Embodied co-regulation is channel-specific rather than a generic 'presence' effect.</x:v>
      </x:c>
      <x:c r="G32" s="26" t="str">
        <x:v>High</x:v>
      </x:c>
      <x:c r="H32" s="26" t="str">
        <x:v>Parts III/IV/VI</x:v>
      </x:c>
      <x:c r="I32" s="26" t="str">
        <x:v>PASS</x:v>
      </x:c>
    </x:row>
    <x:row r="33" ht="36" customHeight="1">
      <x:c r="A33" s="26" t="str">
        <x:v>C30</x:v>
      </x:c>
      <x:c r="B33" s="26" t="str">
        <x:v>Loneliness, social support and depression can form mutually reinforcing clinical loops, but intervention effects on connection are heterogeneous.</x:v>
      </x:c>
      <x:c r="C33" s="26" t="str">
        <x:v>Supported interpretation</x:v>
      </x:c>
      <x:c r="D33" s="26" t="str">
        <x:v>S144-S151,S117-S121</x:v>
      </x:c>
      <x:c r="E33" s="26" t="str">
        <x:v>Associations and interventions vary by population, quality vs quantity of connection and study design.</x:v>
      </x:c>
      <x:c r="F33" s="26" t="str">
        <x:v>Depression/social withdrawal should be modeled as coupled ecology rather than one-way cause.</x:v>
      </x:c>
      <x:c r="G33" s="26" t="str">
        <x:v>Moderate-High</x:v>
      </x:c>
      <x:c r="H33" s="26" t="str">
        <x:v>Part XIII</x:v>
      </x:c>
      <x:c r="I33" s="26" t="str">
        <x:v>PASS</x:v>
      </x:c>
    </x:row>
    <x:row r="34" ht="36" customHeight="1">
      <x:c r="A34" s="26" t="str">
        <x:v>C31</x:v>
      </x:c>
      <x:c r="B34" s="26" t="str">
        <x:v>Active inference offers a formal language for mutual prediction and precision in social interaction, but its distinctive empirical support remains incomplete.</x:v>
      </x:c>
      <x:c r="C34" s="26" t="str">
        <x:v>Formal transfer / frontier</x:v>
      </x:c>
      <x:c r="D34" s="26" t="str">
        <x:v>S152-S157,S154</x:v>
      </x:c>
      <x:c r="E34" s="26" t="str">
        <x:v>Many applications are theoretical and may fit multiple frameworks.</x:v>
      </x:c>
      <x:c r="F34" s="26" t="str">
        <x:v>Use to generate predictions about mutual inference, never as settled mechanism.</x:v>
      </x:c>
      <x:c r="G34" s="26" t="str">
        <x:v>Frontier</x:v>
      </x:c>
      <x:c r="H34" s="26" t="str">
        <x:v>Part VII/XV</x:v>
      </x:c>
      <x:c r="I34" s="26" t="str">
        <x:v>PASS WITH BOUNDARY</x:v>
      </x:c>
    </x:row>
    <x:row r="35" ht="36" customHeight="1">
      <x:c r="A35" s="26" t="str">
        <x:v>C32</x:v>
      </x:c>
      <x:c r="B35" s="26" t="str">
        <x:v>Hierarchical intrinsic neural timescales are a well-supported organizing principle; coupling of timescales between people is a newer frontier.</x:v>
      </x:c>
      <x:c r="C35" s="26" t="str">
        <x:v>Supported interpretation + frontier</x:v>
      </x:c>
      <x:c r="D35" s="26" t="str">
        <x:v>S158-S166,S099</x:v>
      </x:c>
      <x:c r="E35" s="26" t="str">
        <x:v>Social-timescale matching evidence is much newer than within-brain hierarchy evidence.</x:v>
      </x:c>
      <x:c r="F35" s="26" t="str">
        <x:v>Ground fast–slow architecture in established neural timescales, then label interpersonal coupling as frontier.</x:v>
      </x:c>
      <x:c r="G35" s="26" t="str">
        <x:v>High within brain / frontier social</x:v>
      </x:c>
      <x:c r="H35" s="26" t="str">
        <x:v>Parts VIII–IX</x:v>
      </x:c>
      <x:c r="I35" s="26" t="str">
        <x:v>PASS</x:v>
      </x:c>
    </x:row>
    <x:row r="36" ht="36" customHeight="1"/>
    <x:row r="37" ht="36" customHeight="1"/>
    <x:row r="38" ht="36" customHeight="1"/>
    <x:row r="39" ht="36" customHeight="1"/>
    <x:row r="40" ht="36" customHeight="1"/>
    <x:row r="41" ht="36" customHeight="1"/>
    <x:row r="42" ht="36" customHeight="1"/>
    <x:row r="43" ht="36" customHeight="1"/>
    <x:row r="44" ht="36" customHeight="1"/>
    <x:row r="45" ht="36" customHeight="1"/>
    <x:row r="46" ht="36" customHeight="1"/>
    <x:row r="47" ht="36" customHeight="1"/>
    <x:row r="48" ht="36" customHeight="1"/>
    <x:row r="49" ht="36" customHeight="1"/>
    <x:row r="50" ht="36" customHeight="1"/>
    <x:row r="51" ht="36" customHeight="1"/>
    <x:row r="52" ht="36" customHeight="1"/>
    <x:row r="53" ht="36" customHeight="1"/>
    <x:row r="54" ht="36" customHeight="1"/>
    <x:row r="55" ht="36" customHeight="1"/>
    <x:row r="56" ht="36" customHeight="1"/>
    <x:row r="57" ht="36" customHeight="1"/>
    <x:row r="58" ht="36" customHeight="1"/>
    <x:row r="59" ht="36" customHeight="1"/>
    <x:row r="60" ht="36" customHeight="1"/>
    <x:row r="61" ht="36" customHeight="1"/>
    <x:row r="62" ht="36" customHeight="1"/>
    <x:row r="63" ht="36" customHeight="1"/>
    <x:row r="64" ht="36" customHeight="1"/>
    <x:row r="65" ht="36" customHeight="1"/>
    <x:row r="66" ht="36" customHeight="1"/>
    <x:row r="67" ht="36" customHeight="1"/>
    <x:row r="68" ht="36" customHeight="1"/>
    <x:row r="69" ht="36" customHeight="1"/>
    <x:row r="70" ht="36" customHeight="1"/>
    <x:row r="71" ht="36" customHeight="1"/>
    <x:row r="72" ht="36" customHeight="1"/>
    <x:row r="73" ht="36" customHeight="1"/>
    <x:row r="74" ht="36" customHeight="1"/>
    <x:row r="75" ht="36" customHeight="1"/>
    <x:row r="76" ht="36" customHeight="1"/>
    <x:row r="77" ht="36" customHeight="1"/>
    <x:row r="78" ht="36" customHeight="1"/>
    <x:row r="79" ht="36" customHeight="1"/>
    <x:row r="80" ht="36" customHeight="1"/>
    <x:row r="81" ht="36" customHeight="1"/>
    <x:row r="82" ht="36" customHeight="1"/>
    <x:row r="83" ht="36" customHeight="1"/>
    <x:row r="84" ht="36" customHeight="1"/>
    <x:row r="85" ht="36" customHeight="1"/>
    <x:row r="86" ht="36" customHeight="1"/>
    <x:row r="87" ht="36" customHeight="1"/>
    <x:row r="88" ht="36" customHeight="1"/>
    <x:row r="89" ht="36" customHeight="1"/>
    <x:row r="90" ht="36" customHeight="1"/>
    <x:row r="91" ht="36" customHeight="1"/>
    <x:row r="92" ht="36" customHeight="1"/>
    <x:row r="93" ht="36" customHeight="1"/>
    <x:row r="94" ht="36" customHeight="1"/>
    <x:row r="95" ht="36" customHeight="1"/>
    <x:row r="96" ht="36" customHeight="1"/>
    <x:row r="97" ht="36" customHeight="1"/>
    <x:row r="98" ht="36" customHeight="1"/>
    <x:row r="99" ht="36" customHeight="1"/>
    <x:row r="100" ht="36" customHeight="1"/>
    <x:row r="101" ht="36" customHeight="1"/>
    <x:row r="102" ht="36" customHeight="1"/>
    <x:row r="103" ht="36" customHeight="1"/>
    <x:row r="104" ht="36" customHeight="1"/>
    <x:row r="105" ht="36" customHeight="1"/>
    <x:row r="106" ht="36" customHeight="1"/>
    <x:row r="107" ht="36" customHeight="1"/>
    <x:row r="108" ht="36" customHeight="1"/>
    <x:row r="109" ht="36" customHeight="1"/>
    <x:row r="110" ht="36" customHeight="1"/>
    <x:row r="111" ht="36" customHeight="1"/>
    <x:row r="112" ht="36" customHeight="1"/>
    <x:row r="113" ht="36" customHeight="1"/>
    <x:row r="114" ht="36" customHeight="1"/>
    <x:row r="115" ht="36" customHeight="1"/>
    <x:row r="116" ht="36" customHeight="1"/>
    <x:row r="117" ht="36" customHeight="1"/>
    <x:row r="118" ht="36" customHeight="1"/>
    <x:row r="119" ht="36" customHeight="1"/>
    <x:row r="120" ht="36" customHeight="1"/>
    <x:row r="121" ht="36" customHeight="1"/>
    <x:row r="122" ht="36" customHeight="1"/>
    <x:row r="123" ht="36" customHeight="1"/>
    <x:row r="124" ht="36" customHeight="1"/>
    <x:row r="125" ht="36" customHeight="1"/>
    <x:row r="126" ht="36" customHeight="1"/>
    <x:row r="127" ht="36" customHeight="1"/>
    <x:row r="128" ht="36" customHeight="1"/>
    <x:row r="129" ht="36" customHeight="1"/>
    <x:row r="130" ht="36" customHeight="1"/>
    <x:row r="131" ht="36" customHeight="1"/>
    <x:row r="132" ht="36" customHeight="1"/>
    <x:row r="133" ht="36" customHeight="1"/>
    <x:row r="134" ht="36" customHeight="1"/>
    <x:row r="135" ht="36" customHeight="1"/>
    <x:row r="136" ht="36" customHeight="1"/>
    <x:row r="137" ht="36" customHeight="1"/>
    <x:row r="138" ht="36" customHeight="1"/>
    <x:row r="139" ht="36" customHeight="1"/>
    <x:row r="140" ht="36" customHeight="1"/>
    <x:row r="141" ht="36" customHeight="1"/>
    <x:row r="142" ht="36" customHeight="1"/>
    <x:row r="143" ht="36" customHeight="1"/>
    <x:row r="144" ht="36" customHeight="1"/>
    <x:row r="145" ht="36" customHeight="1"/>
    <x:row r="146" ht="36" customHeight="1"/>
    <x:row r="147" ht="36" customHeight="1"/>
    <x:row r="148" ht="36" customHeight="1"/>
    <x:row r="149" ht="36" customHeight="1"/>
    <x:row r="150" ht="36" customHeight="1"/>
    <x:row r="151" ht="36" customHeight="1"/>
    <x:row r="152" ht="36" customHeight="1"/>
    <x:row r="153" ht="36" customHeight="1"/>
    <x:row r="154" ht="36" customHeight="1"/>
    <x:row r="155" ht="36" customHeight="1"/>
    <x:row r="156" ht="36" customHeight="1"/>
    <x:row r="157" ht="36" customHeight="1"/>
    <x:row r="158" ht="36" customHeight="1"/>
    <x:row r="159" ht="36" customHeight="1"/>
    <x:row r="160" ht="36" customHeight="1"/>
    <x:row r="161" ht="36" customHeight="1"/>
    <x:row r="162" ht="36" customHeight="1"/>
    <x:row r="163" ht="36" customHeight="1"/>
    <x:row r="164" ht="36" customHeight="1"/>
    <x:row r="165" ht="36" customHeight="1"/>
    <x:row r="166" ht="36" customHeight="1"/>
    <x:row r="167" ht="36" customHeight="1"/>
    <x:row r="168" ht="36" customHeight="1"/>
    <x:row r="169" ht="36" customHeight="1"/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I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6" hidden="0" customWidth="1"/>
    <x:col min="3" max="3" width="44" hidden="0" customWidth="1"/>
    <x:col min="4" max="4" width="50" hidden="0" customWidth="1"/>
    <x:col min="5" max="5" width="22" hidden="0" customWidth="1"/>
    <x:col min="6" max="6" width="12" hidden="0" customWidth="1"/>
    <x:col min="7" max="7" width="12" hidden="0" customWidth="1"/>
    <x:col min="8" max="8" width="42" hidden="0" customWidth="1"/>
  </x:cols>
  <x:sheetData>
    <x:row r="1" ht="30" customHeight="1">
      <x:c r="A1" s="5" t="str">
        <x:v>CONTRADICTION / OVERCLAIM AUDIT — PASS 2 COMPLETE · 22 ROWS</x:v>
      </x:c>
      <x:c r="B1" s="5"/>
      <x:c r="C1" s="5"/>
      <x:c r="D1" s="5"/>
      <x:c r="E1" s="5"/>
      <x:c r="F1" s="5"/>
      <x:c r="G1" s="5"/>
      <x:c r="H1" s="5"/>
    </x:row>
    <x:row r="2" ht="36" customHeight="1"/>
    <x:row r="3" ht="36" customHeight="1">
      <x:c r="A3" s="14" t="str">
        <x:v>Audit ID</x:v>
      </x:c>
      <x:c r="B3" s="14" t="str">
        <x:v>Attractive claim</x:v>
      </x:c>
      <x:c r="C3" s="14" t="str">
        <x:v>Why it is risky</x:v>
      </x:c>
      <x:c r="D3" s="14" t="str">
        <x:v>Corrected formulation</x:v>
      </x:c>
      <x:c r="E3" s="14" t="str">
        <x:v>Anchor IDs</x:v>
      </x:c>
      <x:c r="F3" s="14" t="str">
        <x:v>Severity</x:v>
      </x:c>
      <x:c r="G3" s="14" t="str">
        <x:v>Status</x:v>
      </x:c>
      <x:c r="H3" s="14" t="str">
        <x:v>Action</x:v>
      </x:c>
    </x:row>
    <x:row r="4" ht="36" customHeight="1">
      <x:c r="A4" s="27" t="str">
        <x:v>X01</x:v>
      </x:c>
      <x:c r="B4" s="27" t="str">
        <x:v>Synchrony is evidence of a healthy relationship.</x:v>
      </x:c>
      <x:c r="C4" s="27" t="str">
        <x:v>Synchrony may arise from shared stimuli, coordinated stress or co-dysregulation.</x:v>
      </x:c>
      <x:c r="D4" s="27" t="str">
        <x:v>Synchrony is a context-dependent coupling measure whose functional meaning must be independently established.</x:v>
      </x:c>
      <x:c r="E4" s="27" t="str">
        <x:v>S020,S022,S023,S026</x:v>
      </x:c>
      <x:c r="F4" s="27" t="str">
        <x:v>High</x:v>
      </x:c>
      <x:c r="G4" s="27" t="str">
        <x:v>OPEN</x:v>
      </x:c>
      <x:c r="H4" s="27" t="str">
        <x:v>Add 2024–2026 multimodal meta-analysis and co-dysregulation evidence.</x:v>
      </x:c>
    </x:row>
    <x:row r="5" ht="36" customHeight="1">
      <x:c r="A5" s="27" t="str">
        <x:v>X02</x:v>
      </x:c>
      <x:c r="B5" s="27" t="str">
        <x:v>Oxytocin is the trust/love hormone.</x:v>
      </x:c>
      <x:c r="C5" s="27" t="str">
        <x:v>Effects vary with context, person, receptor distribution and threat state.</x:v>
      </x:c>
      <x:c r="D5" s="27" t="str">
        <x:v>Oxytocin modulates social salience, bonding and stress-related processes in context-dependent ways.</x:v>
      </x:c>
      <x:c r="E5" s="27" t="str">
        <x:v>S008,S030,S032,S034,S035</x:v>
      </x:c>
      <x:c r="F5" s="27" t="str">
        <x:v>High</x:v>
      </x:c>
      <x:c r="G5" s="27" t="str">
        <x:v>PASS</x:v>
      </x:c>
      <x:c r="H5" s="27" t="str">
        <x:v>Keep explicit myth correction.</x:v>
      </x:c>
    </x:row>
    <x:row r="6" ht="36" customHeight="1">
      <x:c r="A6" s="27" t="str">
        <x:v>X03</x:v>
      </x:c>
      <x:c r="B6" s="27" t="str">
        <x:v>Attachment style determines adult psychopathology.</x:v>
      </x:c>
      <x:c r="C6" s="27" t="str">
        <x:v>Most evidence is probabilistic/associational and measurement frameworks vary.</x:v>
      </x:c>
      <x:c r="D6" s="27" t="str">
        <x:v>Attachment dimensions/representations are risk and regulatory correlates, not destiny.</x:v>
      </x:c>
      <x:c r="E6" s="27" t="str">
        <x:v>S001,S002,S003</x:v>
      </x:c>
      <x:c r="F6" s="27" t="str">
        <x:v>High</x:v>
      </x:c>
      <x:c r="G6" s="27" t="str">
        <x:v>PASS</x:v>
      </x:c>
      <x:c r="H6" s="27" t="str">
        <x:v>Require uncertainty language.</x:v>
      </x:c>
    </x:row>
    <x:row r="7" ht="36" customHeight="1">
      <x:c r="A7" s="27" t="str">
        <x:v>X04</x:v>
      </x:c>
      <x:c r="B7" s="27" t="str">
        <x:v>HRV directly measures safety/vagal regulation.</x:v>
      </x:c>
      <x:c r="C7" s="27" t="str">
        <x:v>HRV is multiply determined and interpretation is protocol-dependent.</x:v>
      </x:c>
      <x:c r="D7" s="27" t="str">
        <x:v>Use HRV as one autonomic index among several, not a direct safety meter.</x:v>
      </x:c>
      <x:c r="E7" s="27" t="str"/>
      <x:c r="F7" s="27" t="str">
        <x:v>High</x:v>
      </x:c>
      <x:c r="G7" s="27" t="str">
        <x:v>OPEN</x:v>
      </x:c>
      <x:c r="H7" s="27" t="str">
        <x:v>Acquire methodological HRV reviews before drafting.</x:v>
      </x:c>
    </x:row>
    <x:row r="8" ht="36" customHeight="1">
      <x:c r="A8" s="27" t="str">
        <x:v>X05</x:v>
      </x:c>
      <x:c r="B8" s="27" t="str">
        <x:v>Inter-brain synchrony shows direct brain-to-brain information transfer.</x:v>
      </x:c>
      <x:c r="C8" s="27" t="str">
        <x:v>Common sensory input, movement and analysis choices can produce coupling.</x:v>
      </x:c>
      <x:c r="D8" s="27" t="str">
        <x:v>Hyperscanning can reveal coordinated signals but directionality and causal transfer require stronger designs.</x:v>
      </x:c>
      <x:c r="E8" s="27" t="str">
        <x:v>S018,S022,S025,S026</x:v>
      </x:c>
      <x:c r="F8" s="27" t="str">
        <x:v>High</x:v>
      </x:c>
      <x:c r="G8" s="27" t="str">
        <x:v>PASS</x:v>
      </x:c>
      <x:c r="H8" s="27" t="str">
        <x:v>Require null models/common-input controls.</x:v>
      </x:c>
    </x:row>
    <x:row r="9" ht="36" customHeight="1">
      <x:c r="A9" s="27" t="str">
        <x:v>X06</x:v>
      </x:c>
      <x:c r="B9" s="27" t="str">
        <x:v>Non-normality/resolvent gain explains relational sensitivity in humans.</x:v>
      </x:c>
      <x:c r="C9" s="27" t="str">
        <x:v>Direct person-level evidence is absent.</x:v>
      </x:c>
      <x:c r="D9" s="27" t="str">
        <x:v>Use non-normality as formal transfer generating testable hypotheses about transient amplification.</x:v>
      </x:c>
      <x:c r="E9" s="27" t="str">
        <x:v>S058,S059</x:v>
      </x:c>
      <x:c r="F9" s="27" t="str">
        <x:v>Critical</x:v>
      </x:c>
      <x:c r="G9" s="27" t="str">
        <x:v>PASS</x:v>
      </x:c>
      <x:c r="H9" s="27" t="str">
        <x:v>Label every relational resolvent statement as FH hypothesis.</x:v>
      </x:c>
    </x:row>
    <x:row r="10" ht="36" customHeight="1">
      <x:c r="A10" s="27" t="str">
        <x:v>X07</x:v>
      </x:c>
      <x:c r="B10" s="27" t="str">
        <x:v>Controllability metrics tell us how to move a person between psychological states.</x:v>
      </x:c>
      <x:c r="C10" s="27" t="str">
        <x:v>Linear structural control theory abstracts heavily from lived systems.</x:v>
      </x:c>
      <x:c r="D10" s="27" t="str">
        <x:v>Use controllability only as a formal language for reachability and energy; no clinical control prescription.</x:v>
      </x:c>
      <x:c r="E10" s="27" t="str">
        <x:v>S060</x:v>
      </x:c>
      <x:c r="F10" s="27" t="str">
        <x:v>Critical</x:v>
      </x:c>
      <x:c r="G10" s="27" t="str">
        <x:v>PASS</x:v>
      </x:c>
      <x:c r="H10" s="27" t="str">
        <x:v>No therapeutic optimization claims from network control metrics.</x:v>
      </x:c>
    </x:row>
    <x:row r="11" ht="36" customHeight="1">
      <x:c r="A11" s="27" t="str">
        <x:v>X08</x:v>
      </x:c>
      <x:c r="B11" s="27" t="str">
        <x:v>Therapeutic alliance is proven to be the causal mechanism of psychotherapy.</x:v>
      </x:c>
      <x:c r="C11" s="27" t="str">
        <x:v>Alliance correlates with outcome but causal decomposition is difficult.</x:v>
      </x:c>
      <x:c r="D11" s="27" t="str">
        <x:v>Alliance is a robust process variable that may mark and contribute to change, depending on treatment and context.</x:v>
      </x:c>
      <x:c r="E11" s="27" t="str">
        <x:v>S020,S043,S046,S047</x:v>
      </x:c>
      <x:c r="F11" s="27" t="str">
        <x:v>High</x:v>
      </x:c>
      <x:c r="G11" s="27" t="str">
        <x:v>OPEN</x:v>
      </x:c>
      <x:c r="H11" s="27" t="str">
        <x:v>Add canonical alliance meta-analysis and rupture-repair meta-analysis.</x:v>
      </x:c>
    </x:row>
    <x:row r="12" ht="36" customHeight="1">
      <x:c r="A12" s="27" t="str">
        <x:v>X09</x:v>
      </x:c>
      <x:c r="B12" s="27" t="str">
        <x:v>Social support is always protective.</x:v>
      </x:c>
      <x:c r="C12" s="27" t="str">
        <x:v>Support quality, fit and interpersonal dynamics matter; symptoms may erode support.</x:v>
      </x:c>
      <x:c r="D12" s="27" t="str">
        <x:v>Describe reciprocal, context-sensitive buffering and feedback.</x:v>
      </x:c>
      <x:c r="E12" s="27" t="str">
        <x:v>S012,S029,S039,S041</x:v>
      </x:c>
      <x:c r="F12" s="27" t="str">
        <x:v>High</x:v>
      </x:c>
      <x:c r="G12" s="27" t="str">
        <x:v>OPEN</x:v>
      </x:c>
      <x:c r="H12" s="27" t="str">
        <x:v>Add longitudinal PTSD/social support reciprocal meta-analysis.</x:v>
      </x:c>
    </x:row>
    <x:row r="13" ht="36" customHeight="1">
      <x:c r="A13" s="27" t="str">
        <x:v>X10</x:v>
      </x:c>
      <x:c r="B13" s="27" t="str">
        <x:v>Polyvagal theory provides a settled map of social safety.</x:v>
      </x:c>
      <x:c r="C13" s="27" t="str">
        <x:v>Several broad claims remain contested and are often overextended in public discourse.</x:v>
      </x:c>
      <x:c r="D13" s="27" t="str">
        <x:v>Use basic autonomic anatomy and validated measures; audit polyvagal-specific claims separately.</x:v>
      </x:c>
      <x:c r="E13" s="27" t="str"/>
      <x:c r="F13" s="27" t="str">
        <x:v>High</x:v>
      </x:c>
      <x:c r="G13" s="27" t="str">
        <x:v>OPEN</x:v>
      </x:c>
      <x:c r="H13" s="27" t="str">
        <x:v>Acquire pro/con reviews and consensus anatomy sources.</x:v>
      </x:c>
    </x:row>
    <x:row r="14" ht="36" customHeight="1">
      <x:c r="A14" s="26" t="str">
        <x:v>X11</x:v>
      </x:c>
      <x:c r="B14" s="26" t="str">
        <x:v>PTSD and social support reciprocally cause changes in each other.</x:v>
      </x:c>
      <x:c r="C14" s="26" t="str">
        <x:v>Cross-lag meta-analysis supports reciprocity, but re-meta-analysis shows model-dependent potentially spurious prospective effects.</x:v>
      </x:c>
      <x:c r="D14" s="26" t="str">
        <x:v>State robust association and plausible reciprocal dynamics; label directional causality contested.</x:v>
      </x:c>
      <x:c r="E14" s="26" t="str">
        <x:v>S074,S075,S076</x:v>
      </x:c>
      <x:c r="F14" s="26" t="str">
        <x:v>Critical</x:v>
      </x:c>
      <x:c r="G14" s="26" t="str">
        <x:v>PASS WITH CONFLICT</x:v>
      </x:c>
      <x:c r="H14" s="26" t="str">
        <x:v>Keep both original meta-analysis and re-analysis side by side.</x:v>
      </x:c>
    </x:row>
    <x:row r="15" ht="36" customHeight="1">
      <x:c r="A15" s="26" t="str">
        <x:v>X12</x:v>
      </x:c>
      <x:c r="B15" s="26" t="str">
        <x:v>More therapist-client nonverbal synchrony means a better alliance/outcome.</x:v>
      </x:c>
      <x:c r="C15" s="26" t="str">
        <x:v>2024 meta-analysis found no significant overall association; effects differ by modality.</x:v>
      </x:c>
      <x:c r="D15" s="26" t="str">
        <x:v>Treat synchrony as multidimensional and context-specific, not a monotonic therapeutic good.</x:v>
      </x:c>
      <x:c r="E15" s="26" t="str">
        <x:v>S072,S073</x:v>
      </x:c>
      <x:c r="F15" s="26" t="str">
        <x:v>High</x:v>
      </x:c>
      <x:c r="G15" s="26" t="str">
        <x:v>PASS</x:v>
      </x:c>
      <x:c r="H15" s="26" t="str">
        <x:v>Use as exemplar of co-regulation ≠ maximal synchrony.</x:v>
      </x:c>
    </x:row>
    <x:row r="16" ht="36" customHeight="1">
      <x:c r="A16" s="26" t="str">
        <x:v>X13</x:v>
      </x:c>
      <x:c r="B16" s="26" t="str">
        <x:v>Social interaction reliably raises endogenous oxytocin.</x:v>
      </x:c>
      <x:c r="C16" s="26" t="str">
        <x:v>Meta-analysis found no expected overall hormonal response in causal designs.</x:v>
      </x:c>
      <x:c r="D16" s="26" t="str">
        <x:v>Oxytocin-sociality effects are heterogeneous and method-sensitive.</x:v>
      </x:c>
      <x:c r="E16" s="26" t="str">
        <x:v>S086</x:v>
      </x:c>
      <x:c r="F16" s="26" t="str">
        <x:v>High</x:v>
      </x:c>
      <x:c r="G16" s="26" t="str">
        <x:v>PASS</x:v>
      </x:c>
      <x:c r="H16" s="26" t="str">
        <x:v>Use as explicit neuromodulation myth correction.</x:v>
      </x:c>
    </x:row>
    <x:row r="17" ht="36" customHeight="1">
      <x:c r="A17" s="26" t="str">
        <x:v>X14</x:v>
      </x:c>
      <x:c r="B17" s="26" t="str">
        <x:v>LF HRV is sympathetic tone and LF/HF is sympathovagal balance.</x:v>
      </x:c>
      <x:c r="C17" s="26" t="str">
        <x:v>Critical review and modern guidelines reject these simple interpretations.</x:v>
      </x:c>
      <x:c r="D17" s="26" t="str">
        <x:v>Do not use LF/HF as a direct balance index.</x:v>
      </x:c>
      <x:c r="E17" s="26" t="str">
        <x:v>S080,S081</x:v>
      </x:c>
      <x:c r="F17" s="26" t="str">
        <x:v>Critical</x:v>
      </x:c>
      <x:c r="G17" s="26" t="str">
        <x:v>PASS</x:v>
      </x:c>
      <x:c r="H17" s="26" t="str">
        <x:v>Remove such language from all lecture figures.</x:v>
      </x:c>
    </x:row>
    <x:row r="18" ht="36" customHeight="1">
      <x:c r="A18" s="26" t="str">
        <x:v>X15</x:v>
      </x:c>
      <x:c r="B18" s="26" t="str">
        <x:v>HRV is a direct measure of felt safety.</x:v>
      </x:c>
      <x:c r="C18" s="26" t="str">
        <x:v>HRV is influenced by respiration, posture, fitness, age, recording method and multiple autonomic processes.</x:v>
      </x:c>
      <x:c r="D18" s="26" t="str">
        <x:v>Treat vmHRV/RMSSD as constrained cardiac autonomic indicators, not phenomenological safety meters.</x:v>
      </x:c>
      <x:c r="E18" s="26" t="str">
        <x:v>S079,S081,S082</x:v>
      </x:c>
      <x:c r="F18" s="26" t="str">
        <x:v>Critical</x:v>
      </x:c>
      <x:c r="G18" s="26" t="str">
        <x:v>PASS</x:v>
      </x:c>
      <x:c r="H18" s="26" t="str">
        <x:v>Require measurement caveat wherever HRV appears.</x:v>
      </x:c>
    </x:row>
    <x:row r="19" ht="36" customHeight="1">
      <x:c r="A19" s="26" t="str">
        <x:v>X16</x:v>
      </x:c>
      <x:c r="B19" s="26" t="str">
        <x:v>Polyvagal theory is a settled neurophysiological model of trauma and social safety.</x:v>
      </x:c>
      <x:c r="C19" s="26" t="str">
        <x:v>Current 2025 proponent reviews coexist with a 2026 multi-expert critique rejecting major tenets.</x:v>
      </x:c>
      <x:c r="D19" s="26" t="str">
        <x:v>Present PVT as contested; build core autonomic account from broader physiology.</x:v>
      </x:c>
      <x:c r="E19" s="26" t="str">
        <x:v>S083,S084,S085</x:v>
      </x:c>
      <x:c r="F19" s="26" t="str">
        <x:v>Critical</x:v>
      </x:c>
      <x:c r="G19" s="26" t="str">
        <x:v>PASS</x:v>
      </x:c>
      <x:c r="H19" s="26" t="str">
        <x:v>Theory-specific claims isolated in audit box, not central mechanism.</x:v>
      </x:c>
    </x:row>
    <x:row r="20" ht="36" customHeight="1">
      <x:c r="A20" s="26" t="str">
        <x:v>X17</x:v>
      </x:c>
      <x:c r="B20" s="26" t="str">
        <x:v>Therapeutic alliance causes good outcomes.</x:v>
      </x:c>
      <x:c r="C20" s="26" t="str">
        <x:v>Large meta-analytic association is robust, but directionality, common factors and patient/therapist contributions remain unresolved.</x:v>
      </x:c>
      <x:c r="D20" s="26" t="str">
        <x:v>Alliance is a strong process marker/candidate mechanism, not a proven singular cause.</x:v>
      </x:c>
      <x:c r="E20" s="26" t="str">
        <x:v>S066,S067,S071</x:v>
      </x:c>
      <x:c r="F20" s="26" t="str">
        <x:v>High</x:v>
      </x:c>
      <x:c r="G20" s="26" t="str">
        <x:v>PASS</x:v>
      </x:c>
      <x:c r="H20" s="26" t="str">
        <x:v>Use causal language only for designs that warrant it.</x:v>
      </x:c>
    </x:row>
    <x:row r="21" ht="36" customHeight="1">
      <x:c r="A21" s="26" t="str">
        <x:v>X18</x:v>
      </x:c>
      <x:c r="B21" s="26" t="str">
        <x:v>Social rejection is simply the same neural 'pain matrix' as physical pain.</x:v>
      </x:c>
      <x:c r="C21" s="26" t="str">
        <x:v>Meta-analyses disagree with a literal one-to-one mapping and highlight distributed/default/social-cognitive networks.</x:v>
      </x:c>
      <x:c r="D21" s="26" t="str">
        <x:v>Use overlap language cautiously; rejection is not reducible to nociceptive pain.</x:v>
      </x:c>
      <x:c r="E21" s="26" t="str">
        <x:v>S122,S123,S124,S129,S130</x:v>
      </x:c>
      <x:c r="F21" s="26" t="str">
        <x:v>High</x:v>
      </x:c>
      <x:c r="G21" s="26" t="str">
        <x:v>PASS</x:v>
      </x:c>
      <x:c r="H21" s="26" t="str">
        <x:v>Explicitly retire 'social pain = physical pain' shorthand.</x:v>
      </x:c>
    </x:row>
    <x:row r="22" ht="36" customHeight="1">
      <x:c r="A22" s="26" t="str">
        <x:v>X19</x:v>
      </x:c>
      <x:c r="B22" s="26" t="str">
        <x:v>The presence of another person is sufficient to buffer pain or stress.</x:v>
      </x:c>
      <x:c r="C22" s="26" t="str">
        <x:v>Pain meta-analysis finds mere presence often insufficient; channel, relationship and appraisal matter.</x:v>
      </x:c>
      <x:c r="D22" s="26" t="str">
        <x:v>Specify who, how, when and through which channel support acts.</x:v>
      </x:c>
      <x:c r="E22" s="26" t="str">
        <x:v>S139,S140,S111</x:v>
      </x:c>
      <x:c r="F22" s="26" t="str">
        <x:v>High</x:v>
      </x:c>
      <x:c r="G22" s="26" t="str">
        <x:v>PASS</x:v>
      </x:c>
      <x:c r="H22" s="26" t="str">
        <x:v>Make coupling C(x,y,r,t) context/channel dependent.</x:v>
      </x:c>
    </x:row>
    <x:row r="23" ht="36" customHeight="1">
      <x:c r="A23" s="26" t="str">
        <x:v>X20</x:v>
      </x:c>
      <x:c r="B23" s="26" t="str">
        <x:v>Mu-opioid signalling is necessary for human social connection.</x:v>
      </x:c>
      <x:c r="C23" s="26" t="str">
        <x:v>Antagonism produces only a modest average reduction; connectedness remains robust under blockade.</x:v>
      </x:c>
      <x:c r="D23" s="26" t="str">
        <x:v>Describe mu-opioids as modulators, not the substrate of connection itself.</x:v>
      </x:c>
      <x:c r="E23" s="26" t="str">
        <x:v>S131,S134,S135</x:v>
      </x:c>
      <x:c r="F23" s="26" t="str">
        <x:v>High</x:v>
      </x:c>
      <x:c r="G23" s="26" t="str">
        <x:v>PASS</x:v>
      </x:c>
      <x:c r="H23" s="26" t="str">
        <x:v>Use effect size and bias caveat in neuromodulation section.</x:v>
      </x:c>
    </x:row>
    <x:row r="24" ht="36" customHeight="1">
      <x:c r="A24" s="26" t="str">
        <x:v>X21</x:v>
      </x:c>
      <x:c r="B24" s="26" t="str">
        <x:v>Loneliness is primarily a stable trait or a simple absence of contact.</x:v>
      </x:c>
      <x:c r="C24" s="26" t="str">
        <x:v>EMA and longitudinal work show within-person fluctuations, reciprocal rejection coupling and quality/quantity distinctions.</x:v>
      </x:c>
      <x:c r="D24" s="26" t="str">
        <x:v>Treat loneliness as dynamic, relational and multiscale.</x:v>
      </x:c>
      <x:c r="E24" s="26" t="str">
        <x:v>S113,S115,S117,S151</x:v>
      </x:c>
      <x:c r="F24" s="26" t="str">
        <x:v>High</x:v>
      </x:c>
      <x:c r="G24" s="26" t="str">
        <x:v>PASS</x:v>
      </x:c>
      <x:c r="H24" s="26" t="str">
        <x:v>Use recursive state model with trait-state separation.</x:v>
      </x:c>
    </x:row>
    <x:row r="25" ht="36" customHeight="1">
      <x:c r="A25" s="26" t="str">
        <x:v>X22</x:v>
      </x:c>
      <x:c r="B25" s="26" t="str">
        <x:v>Increasing social contact necessarily reduces loneliness and improves depression.</x:v>
      </x:c>
      <x:c r="C25" s="26" t="str">
        <x:v>Intervention meta-analyses show differential effects for objective contact, perceived quality and depression; heterogeneity is substantial.</x:v>
      </x:c>
      <x:c r="D25" s="26" t="str">
        <x:v>Separate access, quality, appraisal, belonging and symptom change.</x:v>
      </x:c>
      <x:c r="E25" s="26" t="str">
        <x:v>S114,S121,S151</x:v>
      </x:c>
      <x:c r="F25" s="26" t="str">
        <x:v>High</x:v>
      </x:c>
      <x:c r="G25" s="26" t="str">
        <x:v>PASS</x:v>
      </x:c>
      <x:c r="H25" s="26" t="str">
        <x:v>No scalar 'more connection = better' claim.</x:v>
      </x:c>
    </x:row>
    <x:row r="26" ht="36" customHeight="1"/>
    <x:row r="27" ht="36" customHeight="1"/>
    <x:row r="28" ht="36" customHeight="1"/>
    <x:row r="29" ht="36" customHeight="1"/>
    <x:row r="30" ht="36" customHeight="1"/>
    <x:row r="31" ht="36" customHeight="1"/>
    <x:row r="32" ht="36" customHeight="1"/>
    <x:row r="33" ht="36" customHeight="1"/>
    <x:row r="34" ht="36" customHeight="1"/>
    <x:row r="35" ht="36" customHeight="1"/>
    <x:row r="36" ht="36" customHeight="1"/>
    <x:row r="37" ht="36" customHeight="1"/>
    <x:row r="38" ht="36" customHeight="1"/>
    <x:row r="39" ht="36" customHeight="1"/>
    <x:row r="40" ht="36" customHeight="1"/>
    <x:row r="41" ht="36" customHeight="1"/>
    <x:row r="42" ht="36" customHeight="1"/>
    <x:row r="43" ht="36" customHeight="1"/>
    <x:row r="44" ht="36" customHeight="1"/>
    <x:row r="45" ht="36" customHeight="1"/>
    <x:row r="46" ht="36" customHeight="1"/>
    <x:row r="47" ht="36" customHeight="1"/>
    <x:row r="48" ht="36" customHeight="1"/>
    <x:row r="49" ht="36" customHeight="1"/>
    <x:row r="50" ht="36" customHeight="1"/>
    <x:row r="51" ht="36" customHeight="1"/>
    <x:row r="52" ht="36" customHeight="1"/>
    <x:row r="53" ht="36" customHeight="1"/>
    <x:row r="54" ht="36" customHeight="1"/>
    <x:row r="55" ht="36" customHeight="1"/>
    <x:row r="56" ht="36" customHeight="1"/>
    <x:row r="57" ht="36" customHeight="1"/>
    <x:row r="58" ht="36" customHeight="1"/>
    <x:row r="59" ht="36" customHeight="1"/>
    <x:row r="60" ht="36" customHeight="1"/>
    <x:row r="61" ht="36" customHeight="1"/>
    <x:row r="62" ht="36" customHeight="1"/>
    <x:row r="63" ht="36" customHeight="1"/>
    <x:row r="64" ht="36" customHeight="1"/>
    <x:row r="65" ht="36" customHeight="1"/>
    <x:row r="66" ht="36" customHeight="1"/>
    <x:row r="67" ht="36" customHeight="1"/>
    <x:row r="68" ht="36" customHeight="1"/>
    <x:row r="69" ht="36" customHeight="1"/>
    <x:row r="70" ht="36" customHeight="1"/>
    <x:row r="71" ht="36" customHeight="1"/>
    <x:row r="72" ht="36" customHeight="1"/>
    <x:row r="73" ht="36" customHeight="1"/>
    <x:row r="74" ht="36" customHeight="1"/>
    <x:row r="75" ht="36" customHeight="1"/>
    <x:row r="76" ht="36" customHeight="1"/>
    <x:row r="77" ht="36" customHeight="1"/>
    <x:row r="78" ht="36" customHeight="1"/>
    <x:row r="79" ht="36" customHeight="1"/>
    <x:row r="80" ht="36" customHeight="1"/>
    <x:row r="81" ht="36" customHeight="1"/>
    <x:row r="82" ht="36" customHeight="1"/>
    <x:row r="83" ht="36" customHeight="1"/>
    <x:row r="84" ht="36" customHeight="1"/>
    <x:row r="85" ht="36" customHeight="1"/>
    <x:row r="86" ht="36" customHeight="1"/>
    <x:row r="87" ht="36" customHeight="1"/>
    <x:row r="88" ht="36" customHeight="1"/>
    <x:row r="89" ht="36" customHeight="1"/>
    <x:row r="90" ht="36" customHeight="1"/>
    <x:row r="91" ht="36" customHeight="1"/>
    <x:row r="92" ht="36" customHeight="1"/>
    <x:row r="93" ht="36" customHeight="1"/>
    <x:row r="94" ht="36" customHeight="1"/>
    <x:row r="95" ht="36" customHeight="1"/>
    <x:row r="96" ht="36" customHeight="1"/>
    <x:row r="97" ht="36" customHeight="1"/>
    <x:row r="98" ht="36" customHeight="1"/>
    <x:row r="99" ht="36" customHeight="1"/>
    <x:row r="100" ht="36" customHeight="1"/>
    <x:row r="101" ht="36" customHeight="1"/>
    <x:row r="102" ht="36" customHeight="1"/>
    <x:row r="103" ht="36" customHeight="1"/>
    <x:row r="104" ht="36" customHeight="1"/>
    <x:row r="105" ht="36" customHeight="1"/>
    <x:row r="106" ht="36" customHeight="1"/>
    <x:row r="107" ht="36" customHeight="1"/>
    <x:row r="108" ht="36" customHeight="1"/>
    <x:row r="109" ht="36" customHeight="1"/>
    <x:row r="110" ht="36" customHeight="1"/>
    <x:row r="111" ht="36" customHeight="1"/>
    <x:row r="112" ht="36" customHeight="1"/>
    <x:row r="113" ht="36" customHeight="1"/>
    <x:row r="114" ht="36" customHeight="1"/>
    <x:row r="115" ht="36" customHeight="1"/>
    <x:row r="116" ht="36" customHeight="1"/>
    <x:row r="117" ht="36" customHeight="1"/>
    <x:row r="118" ht="36" customHeight="1"/>
    <x:row r="119" ht="36" customHeight="1"/>
    <x:row r="120" ht="36" customHeight="1"/>
    <x:row r="121" ht="36" customHeight="1"/>
    <x:row r="122" ht="36" customHeight="1"/>
    <x:row r="123" ht="36" customHeight="1"/>
    <x:row r="124" ht="36" customHeight="1"/>
    <x:row r="125" ht="36" customHeight="1"/>
    <x:row r="126" ht="36" customHeight="1"/>
    <x:row r="127" ht="36" customHeight="1"/>
    <x:row r="128" ht="36" customHeight="1"/>
    <x:row r="129" ht="36" customHeight="1"/>
    <x:row r="130" ht="36" customHeight="1"/>
    <x:row r="131" ht="36" customHeight="1"/>
    <x:row r="132" ht="36" customHeight="1"/>
    <x:row r="133" ht="36" customHeight="1"/>
    <x:row r="134" ht="36" customHeight="1"/>
    <x:row r="135" ht="36" customHeight="1"/>
    <x:row r="136" ht="36" customHeight="1"/>
    <x:row r="137" ht="36" customHeight="1"/>
    <x:row r="138" ht="36" customHeight="1"/>
    <x:row r="139" ht="36" customHeight="1"/>
    <x:row r="140" ht="36" customHeight="1"/>
    <x:row r="141" ht="36" customHeight="1"/>
    <x:row r="142" ht="36" customHeight="1"/>
    <x:row r="143" ht="36" customHeight="1"/>
    <x:row r="144" ht="36" customHeight="1"/>
    <x:row r="145" ht="36" customHeight="1"/>
    <x:row r="146" ht="36" customHeight="1"/>
    <x:row r="147" ht="36" customHeight="1"/>
    <x:row r="148" ht="36" customHeight="1"/>
    <x:row r="149" ht="36" customHeight="1"/>
    <x:row r="150" ht="36" customHeight="1"/>
    <x:row r="151" ht="36" customHeight="1"/>
    <x:row r="152" ht="36" customHeight="1"/>
    <x:row r="153" ht="36" customHeight="1"/>
    <x:row r="154" ht="36" customHeight="1"/>
    <x:row r="155" ht="36" customHeight="1"/>
    <x:row r="156" ht="36" customHeight="1"/>
    <x:row r="157" ht="36" customHeight="1"/>
    <x:row r="158" ht="36" customHeight="1"/>
    <x:row r="159" ht="36" customHeight="1"/>
    <x:row r="160" ht="36" customHeight="1"/>
    <x:row r="161" ht="36" customHeight="1"/>
    <x:row r="162" ht="36" customHeight="1"/>
    <x:row r="163" ht="36" customHeight="1"/>
    <x:row r="164" ht="36" customHeight="1"/>
    <x:row r="165" ht="36" customHeight="1"/>
    <x:row r="166" ht="36" customHeight="1"/>
    <x:row r="167" ht="36" customHeight="1"/>
    <x:row r="168" ht="36" customHeight="1"/>
    <x:row r="169" ht="36" customHeight="1"/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40" hidden="0" customWidth="1"/>
    <x:col min="4" max="4" width="20" hidden="0" customWidth="1"/>
    <x:col min="5" max="5" width="20" hidden="0" customWidth="1"/>
    <x:col min="6" max="6" width="44" hidden="0" customWidth="1"/>
    <x:col min="7" max="7" width="44" hidden="0" customWidth="1"/>
    <x:col min="8" max="8" width="48" hidden="0" customWidth="1"/>
    <x:col min="9" max="9" width="14" hidden="0" customWidth="1"/>
  </x:cols>
  <x:sheetData>
    <x:row r="1" ht="30" customHeight="1">
      <x:c r="A1" s="5" t="str">
        <x:v>FLOW HIJACKED FORMAL BRIDGE MATRIX — PASS 2 COMPLETE</x:v>
      </x:c>
      <x:c r="B1" s="5"/>
      <x:c r="C1" s="5"/>
      <x:c r="D1" s="5"/>
      <x:c r="E1" s="5"/>
      <x:c r="F1" s="5"/>
      <x:c r="G1" s="5"/>
      <x:c r="H1" s="5"/>
      <x:c r="I1" s="5"/>
    </x:row>
    <x:row r="2" ht="36" customHeight="1"/>
    <x:row r="3" ht="36" customHeight="1">
      <x:c r="A3" s="14" t="str">
        <x:v>FH construct</x:v>
      </x:c>
      <x:c r="B3" s="14" t="str">
        <x:v>Formal object</x:v>
      </x:c>
      <x:c r="C3" s="14" t="str">
        <x:v>Relational interpretation</x:v>
      </x:c>
      <x:c r="D3" s="14" t="str">
        <x:v>Evidence level</x:v>
      </x:c>
      <x:c r="E3" s="14" t="str">
        <x:v>Anchor IDs</x:v>
      </x:c>
      <x:c r="F3" s="14" t="str">
        <x:v>Allowed lecture language</x:v>
      </x:c>
      <x:c r="G3" s="14" t="str">
        <x:v>Prohibited leap</x:v>
      </x:c>
      <x:c r="H3" s="14" t="str">
        <x:v>Testable prediction</x:v>
      </x:c>
      <x:c r="I3" s="14" t="str">
        <x:v>Priority</x:v>
      </x:c>
    </x:row>
    <x:row r="4" ht="36" customHeight="1">
      <x:c r="A4" s="27" t="str">
        <x:v>Attractor</x:v>
      </x:c>
      <x:c r="B4" s="27" t="str">
        <x:v>stable/metastable region of state space</x:v>
      </x:c>
      <x:c r="C4" s="27" t="str">
        <x:v>Recurring threat/safety/withdrawal relational regimes</x:v>
      </x:c>
      <x:c r="D4" s="27" t="str">
        <x:v>Synthesis</x:v>
      </x:c>
      <x:c r="E4" s="27" t="str">
        <x:v>S061,S062,S063</x:v>
      </x:c>
      <x:c r="F4" s="27" t="str">
        <x:v>A useful dynamical model of recurrent states</x:v>
      </x:c>
      <x:c r="G4" s="27" t="str">
        <x:v>Attachment is literally one neural attractor</x:v>
      </x:c>
      <x:c r="H4" s="27" t="str">
        <x:v>Perturbation recovery profiles differ by relational context</x:v>
      </x:c>
      <x:c r="I4" s="27" t="str">
        <x:v>High</x:v>
      </x:c>
    </x:row>
    <x:row r="5" ht="36" customHeight="1">
      <x:c r="A5" s="27" t="str">
        <x:v>Barrier height</x:v>
      </x:c>
      <x:c r="B5" s="27" t="str">
        <x:v>transition difficulty / effective landscape</x:v>
      </x:c>
      <x:c r="C5" s="27" t="str">
        <x:v>Difficulty leaving threat or withdrawal state</x:v>
      </x:c>
      <x:c r="D5" s="27" t="str">
        <x:v>Synthesis</x:v>
      </x:c>
      <x:c r="E5" s="27" t="str">
        <x:v>S061,S064</x:v>
      </x:c>
      <x:c r="F5" s="27" t="str">
        <x:v>Can be conceptualized as altered transition difficulty</x:v>
      </x:c>
      <x:c r="G5" s="27" t="str">
        <x:v>No direct energy-landscape claim without measurement</x:v>
      </x:c>
      <x:c r="H5" s="27" t="str">
        <x:v>Supportive context shortens dwell time or increases transition rate</x:v>
      </x:c>
      <x:c r="I5" s="27" t="str">
        <x:v>High</x:v>
      </x:c>
    </x:row>
    <x:row r="6" ht="36" customHeight="1">
      <x:c r="A6" s="27" t="str">
        <x:v>Metastability</x:v>
      </x:c>
      <x:c r="B6" s="27" t="str">
        <x:v>long-lived transient regimes</x:v>
      </x:c>
      <x:c r="C6" s="27" t="str">
        <x:v>Flexible switching among relational/affective states</x:v>
      </x:c>
      <x:c r="D6" s="27" t="str">
        <x:v>Neural evidence + synthesis</x:v>
      </x:c>
      <x:c r="E6" s="27" t="str">
        <x:v>S061,S062,S063,S064</x:v>
      </x:c>
      <x:c r="F6" s="27" t="str">
        <x:v>Use precise metastability definition</x:v>
      </x:c>
      <x:c r="G6" s="27" t="str">
        <x:v>Do not equate all variability with metastability</x:v>
      </x:c>
      <x:c r="H6" s="27" t="str">
        <x:v>Healthy co-regulation predicts broader state repertoire without runaway switching</x:v>
      </x:c>
      <x:c r="I6" s="27" t="str">
        <x:v>High</x:v>
      </x:c>
    </x:row>
    <x:row r="7" ht="36" customHeight="1">
      <x:c r="A7" s="27" t="str">
        <x:v>Fast–slow dynamics</x:v>
      </x:c>
      <x:c r="B7" s="27" t="str">
        <x:v>x fast; z slow; epsilon &lt;&lt; 1</x:v>
      </x:c>
      <x:c r="C7" s="27" t="str">
        <x:v>Arousal/attention vs attachment priors/plasticity</x:v>
      </x:c>
      <x:c r="D7" s="27" t="str">
        <x:v>Hypothesis</x:v>
      </x:c>
      <x:c r="E7" s="27" t="str">
        <x:v>S003,S006,S007,S010,S011</x:v>
      </x:c>
      <x:c r="F7" s="27" t="str">
        <x:v>Explicitly label FH multiscale model</x:v>
      </x:c>
      <x:c r="G7" s="27" t="str">
        <x:v>Do not claim direct parameter identification</x:v>
      </x:c>
      <x:c r="H7" s="27" t="str">
        <x:v>Repeated fast repair episodes predict slow change in relational expectation</x:v>
      </x:c>
      <x:c r="I7" s="27" t="str">
        <x:v>High</x:v>
      </x:c>
    </x:row>
    <x:row r="8" ht="36" customHeight="1">
      <x:c r="A8" s="27" t="str">
        <x:v>Neuromodulatory control parameters</x:v>
      </x:c>
      <x:c r="B8" s="27" t="str">
        <x:v>parameter-dependent gain/plasticity/salience</x:v>
      </x:c>
      <x:c r="C8" s="27" t="str">
        <x:v>OXT/DA/opioids/NE/5-HT reshape response properties</x:v>
      </x:c>
      <x:c r="D8" s="27" t="str">
        <x:v>Supported synthesis</x:v>
      </x:c>
      <x:c r="E8" s="27" t="str">
        <x:v>S008,S029-S038</x:v>
      </x:c>
      <x:c r="F8" s="27" t="str">
        <x:v>Control parameter as systems metaphor bounded by biology</x:v>
      </x:c>
      <x:c r="G8" s="27" t="str">
        <x:v>No transmitter = emotion mapping</x:v>
      </x:c>
      <x:c r="H8" s="27" t="str">
        <x:v>Same social cue produces different gain under different neuromodulatory states</x:v>
      </x:c>
      <x:c r="I8" s="27" t="str">
        <x:v>High</x:v>
      </x:c>
    </x:row>
    <x:row r="9" ht="36" customHeight="1">
      <x:c r="A9" s="27" t="str">
        <x:v>Non-normality</x:v>
      </x:c>
      <x:c r="B9" s="27" t="str">
        <x:v>A*A != AA*; non-orthogonal modes</x:v>
      </x:c>
      <x:c r="C9" s="27" t="str">
        <x:v>Large transient response despite asymptotic stability</x:v>
      </x:c>
      <x:c r="D9" s="27" t="str">
        <x:v>Formal transfer</x:v>
      </x:c>
      <x:c r="E9" s="27" t="str">
        <x:v>S058,S059</x:v>
      </x:c>
      <x:c r="F9" s="27" t="str">
        <x:v>Candidate mathematical analogy / hypothesis</x:v>
      </x:c>
      <x:c r="G9" s="27" t="str">
        <x:v>No claim that relationship matrices have measured non-normal spectra</x:v>
      </x:c>
      <x:c r="H9" s="27" t="str">
        <x:v>Relationally salient perturbations show anisotropic transient amplification</x:v>
      </x:c>
      <x:c r="I9" s="27" t="str">
        <x:v>Frontier</x:v>
      </x:c>
    </x:row>
    <x:row r="10" ht="36" customHeight="1">
      <x:c r="A10" s="27" t="str">
        <x:v>Resolvent</x:v>
      </x:c>
      <x:c r="B10" s="27" t="str">
        <x:v>R(ω)=(iωI-A)^-1</x:v>
      </x:c>
      <x:c r="C10" s="27" t="str">
        <x:v>frequency/direction-specific amplification sensitivity</x:v>
      </x:c>
      <x:c r="D10" s="27" t="str">
        <x:v>Novel hypothesis</x:v>
      </x:c>
      <x:c r="E10" s="27" t="str">
        <x:v>S058,S059</x:v>
      </x:c>
      <x:c r="F10" s="27" t="str">
        <x:v>Only inside FH hypothesis section</x:v>
      </x:c>
      <x:c r="G10" s="27" t="str">
        <x:v>Do not call it measured relational resolvent</x:v>
      </x:c>
      <x:c r="H10" s="27" t="str">
        <x:v>Empirically estimated local operators predict cue-specific response gain</x:v>
      </x:c>
      <x:c r="I10" s="27" t="str">
        <x:v>Frontier</x:v>
      </x:c>
    </x:row>
    <x:row r="11" ht="36" customHeight="1">
      <x:c r="A11" s="27" t="str">
        <x:v>Controllability</x:v>
      </x:c>
      <x:c r="B11" s="27" t="str">
        <x:v>reachability / control energy</x:v>
      </x:c>
      <x:c r="C11" s="27" t="str">
        <x:v>How accessible alternative states are under perturbation</x:v>
      </x:c>
      <x:c r="D11" s="27" t="str">
        <x:v>Formal transfer</x:v>
      </x:c>
      <x:c r="E11" s="27" t="str">
        <x:v>S060</x:v>
      </x:c>
      <x:c r="F11" s="27" t="str">
        <x:v>Use reachability language cautiously</x:v>
      </x:c>
      <x:c r="G11" s="27" t="str">
        <x:v>No therapeutic control prescription</x:v>
      </x:c>
      <x:c r="H11" s="27" t="str">
        <x:v>Safe relationship reduces estimated energy required for transition in fitted state-space model</x:v>
      </x:c>
      <x:c r="I11" s="27" t="str">
        <x:v>Frontier</x:v>
      </x:c>
    </x:row>
    <x:row r="12" ht="36" customHeight="1">
      <x:c r="A12" s="27" t="str">
        <x:v>Precision weighting</x:v>
      </x:c>
      <x:c r="B12" s="27" t="str">
        <x:v>relative confidence assigned to signals</x:v>
      </x:c>
      <x:c r="C12" s="27" t="str">
        <x:v>Trust/history changes weight on threat/safety cues</x:v>
      </x:c>
      <x:c r="D12" s="27" t="str">
        <x:v>Predictive synthesis</x:v>
      </x:c>
      <x:c r="E12" s="27" t="str">
        <x:v>S043,S044,S054-S057</x:v>
      </x:c>
      <x:c r="F12" s="27" t="str">
        <x:v>Can be framed as precision reweighting</x:v>
      </x:c>
      <x:c r="G12" s="27" t="str">
        <x:v>Not established universal mechanism</x:v>
      </x:c>
      <x:c r="H12" s="27" t="str">
        <x:v>Attachment/security manipulations alter cue weighting and updating rates</x:v>
      </x:c>
      <x:c r="I12" s="27" t="str">
        <x:v>High</x:v>
      </x:c>
    </x:row>
    <x:row r="13" ht="36" customHeight="1">
      <x:c r="A13" s="27" t="str">
        <x:v>Coupled systems</x:v>
      </x:c>
      <x:c r="B13" s="27" t="str">
        <x:v>dx/dt=F(x)+C(x,y)</x:v>
      </x:c>
      <x:c r="C13" s="27" t="str">
        <x:v>Two people mutually alter each other's trajectories</x:v>
      </x:c>
      <x:c r="D13" s="27" t="str">
        <x:v>Supported synthesis</x:v>
      </x:c>
      <x:c r="E13" s="27" t="str">
        <x:v>S017-S028</x:v>
      </x:c>
      <x:c r="F13" s="27" t="str">
        <x:v>Coupling is measurable at multiple levels</x:v>
      </x:c>
      <x:c r="G13" s="27" t="str">
        <x:v>Do not infer causal direction from synchrony alone</x:v>
      </x:c>
      <x:c r="H13" s="27" t="str">
        <x:v>Directionality measures predict who buffers whom under stress</x:v>
      </x:c>
      <x:c r="I13" s="27" t="str">
        <x:v>High</x:v>
      </x:c>
    </x:row>
    <x:row r="14" ht="36" customHeight="1">
      <x:c r="A14" s="26" t="str">
        <x:v>Social baseline / control cost</x:v>
      </x:c>
      <x:c r="B14" s="26" t="str">
        <x:v>effective effort / expected resource burden</x:v>
      </x:c>
      <x:c r="C14" s="26" t="str">
        <x:v>Familiar others may alter expected cost/risk of action</x:v>
      </x:c>
      <x:c r="D14" s="26" t="str">
        <x:v>Theory + experimental support</x:v>
      </x:c>
      <x:c r="E14" s="26" t="str">
        <x:v>S102-S111</x:v>
      </x:c>
      <x:c r="F14" s="26" t="str">
        <x:v>Use as resource/control-cost interpretation</x:v>
      </x:c>
      <x:c r="G14" s="26" t="str">
        <x:v>Do not claim literal metabolic cost is measured in every paradigm</x:v>
      </x:c>
      <x:c r="H14" s="26" t="str">
        <x:v>Relational proximity lowers behavioral/neural effort only when partner is predictable/supportive</x:v>
      </x:c>
      <x:c r="I14" s="26" t="str">
        <x:v>High</x:v>
      </x:c>
    </x:row>
    <x:row r="15" ht="36" customHeight="1">
      <x:c r="A15" s="26" t="str">
        <x:v>Social allostatic load</x:v>
      </x:c>
      <x:c r="B15" s="26" t="str">
        <x:v>slow group-level set-point / accumulated regulatory burden</x:v>
      </x:c>
      <x:c r="C15" s="26" t="str">
        <x:v>Repeated conflict or dysregulation may shift dyadic operating range</x:v>
      </x:c>
      <x:c r="D15" s="26" t="str">
        <x:v>Theory + partial empirical support</x:v>
      </x:c>
      <x:c r="E15" s="26" t="str">
        <x:v>S105,S113,S145</x:v>
      </x:c>
      <x:c r="F15" s="26" t="str">
        <x:v>Use as candidate slow-variable model</x:v>
      </x:c>
      <x:c r="G15" s="26" t="str">
        <x:v>Do not equate group 'set-point' with measured attractor</x:v>
      </x:c>
      <x:c r="H15" s="26" t="str">
        <x:v>Longitudinal dyads show persistence/hysteresis after repeated dysregulation</x:v>
      </x:c>
      <x:c r="I15" s="26" t="str">
        <x:v>High</x:v>
      </x:c>
    </x:row>
    <x:row r="16" ht="36" customHeight="1">
      <x:c r="A16" s="26" t="str">
        <x:v>Context-dependent coupling</x:v>
      </x:c>
      <x:c r="B16" s="26" t="str">
        <x:v>C(x,y,r,t)</x:v>
      </x:c>
      <x:c r="C16" s="26" t="str">
        <x:v>Coupling strength/sign depends on relationship, channel, state and time</x:v>
      </x:c>
      <x:c r="D16" s="26" t="str">
        <x:v>Strong synthesis</x:v>
      </x:c>
      <x:c r="E16" s="26" t="str">
        <x:v>S094-S098,S111,S139-S143</x:v>
      </x:c>
      <x:c r="F16" s="26" t="str">
        <x:v>Explicitly reject one scalar synchrony coefficient</x:v>
      </x:c>
      <x:c r="G16" s="26" t="str">
        <x:v>No 'more synchrony is better'</x:v>
      </x:c>
      <x:c r="H16" s="26" t="str">
        <x:v>Different modalities predict different outcomes and can change sign across contexts</x:v>
      </x:c>
      <x:c r="I16" s="26" t="str">
        <x:v>High</x:v>
      </x:c>
    </x:row>
    <x:row r="17" ht="36" customHeight="1">
      <x:c r="A17" s="26" t="str">
        <x:v>Coupled timescales</x:v>
      </x:c>
      <x:c r="B17" s="26" t="str">
        <x:v>within-brain INT hierarchy + interpersonal temporal alignment</x:v>
      </x:c>
      <x:c r="C17" s="26" t="str">
        <x:v>Fast mirroring and slower mentalizing/relational priors may need temporal compatibility</x:v>
      </x:c>
      <x:c r="D17" s="26" t="str">
        <x:v>Established within brain; frontier between brains</x:v>
      </x:c>
      <x:c r="E17" s="26" t="str">
        <x:v>S099,S158-S166</x:v>
      </x:c>
      <x:c r="F17" s="26" t="str">
        <x:v>Separate established INT hierarchy from social-coupling hypothesis</x:v>
      </x:c>
      <x:c r="G17" s="26" t="str">
        <x:v>Do not claim timescale mismatch is proven cause of relationship failure</x:v>
      </x:c>
      <x:c r="H17" s="26" t="str">
        <x:v>Dyadic communication quality tracks similarity/adaptation of estimated timescales</x:v>
      </x:c>
      <x:c r="I17" s="26" t="str">
        <x:v>Frontier</x:v>
      </x:c>
    </x:row>
    <x:row r="18" ht="36" customHeight="1"/>
    <x:row r="19" ht="36" customHeight="1"/>
    <x:row r="20" ht="36" customHeight="1"/>
    <x:row r="21" ht="36" customHeight="1"/>
    <x:row r="22" ht="36" customHeight="1"/>
    <x:row r="23" ht="36" customHeight="1"/>
    <x:row r="24" ht="36" customHeight="1"/>
    <x:row r="25" ht="36" customHeight="1"/>
    <x:row r="26" ht="36" customHeight="1"/>
    <x:row r="27" ht="36" customHeight="1"/>
    <x:row r="28" ht="36" customHeight="1"/>
    <x:row r="29" ht="36" customHeight="1"/>
    <x:row r="30" ht="36" customHeight="1"/>
    <x:row r="31" ht="36" customHeight="1"/>
    <x:row r="32" ht="36" customHeight="1"/>
    <x:row r="33" ht="36" customHeight="1"/>
    <x:row r="34" ht="36" customHeight="1"/>
    <x:row r="35" ht="36" customHeight="1"/>
    <x:row r="36" ht="36" customHeight="1"/>
    <x:row r="37" ht="36" customHeight="1"/>
    <x:row r="38" ht="36" customHeight="1"/>
    <x:row r="39" ht="36" customHeight="1"/>
    <x:row r="40" ht="36" customHeight="1"/>
    <x:row r="41" ht="36" customHeight="1"/>
    <x:row r="42" ht="36" customHeight="1"/>
    <x:row r="43" ht="36" customHeight="1"/>
    <x:row r="44" ht="36" customHeight="1"/>
    <x:row r="45" ht="36" customHeight="1"/>
    <x:row r="46" ht="36" customHeight="1"/>
    <x:row r="47" ht="36" customHeight="1"/>
    <x:row r="48" ht="36" customHeight="1"/>
    <x:row r="49" ht="36" customHeight="1"/>
    <x:row r="50" ht="36" customHeight="1"/>
    <x:row r="51" ht="36" customHeight="1"/>
    <x:row r="52" ht="36" customHeight="1"/>
    <x:row r="53" ht="36" customHeight="1"/>
    <x:row r="54" ht="36" customHeight="1"/>
    <x:row r="55" ht="36" customHeight="1"/>
    <x:row r="56" ht="36" customHeight="1"/>
    <x:row r="57" ht="36" customHeight="1"/>
    <x:row r="58" ht="36" customHeight="1"/>
    <x:row r="59" ht="36" customHeight="1"/>
    <x:row r="60" ht="36" customHeight="1"/>
    <x:row r="61" ht="36" customHeight="1"/>
    <x:row r="62" ht="36" customHeight="1"/>
    <x:row r="63" ht="36" customHeight="1"/>
    <x:row r="64" ht="36" customHeight="1"/>
    <x:row r="65" ht="36" customHeight="1"/>
    <x:row r="66" ht="36" customHeight="1"/>
    <x:row r="67" ht="36" customHeight="1"/>
    <x:row r="68" ht="36" customHeight="1"/>
    <x:row r="69" ht="36" customHeight="1"/>
    <x:row r="70" ht="36" customHeight="1"/>
    <x:row r="71" ht="36" customHeight="1"/>
    <x:row r="72" ht="36" customHeight="1"/>
    <x:row r="73" ht="36" customHeight="1"/>
    <x:row r="74" ht="36" customHeight="1"/>
    <x:row r="75" ht="36" customHeight="1"/>
    <x:row r="76" ht="36" customHeight="1"/>
    <x:row r="77" ht="36" customHeight="1"/>
    <x:row r="78" ht="36" customHeight="1"/>
    <x:row r="79" ht="36" customHeight="1"/>
    <x:row r="80" ht="36" customHeight="1"/>
    <x:row r="81" ht="36" customHeight="1"/>
    <x:row r="82" ht="36" customHeight="1"/>
    <x:row r="83" ht="36" customHeight="1"/>
    <x:row r="84" ht="36" customHeight="1"/>
    <x:row r="85" ht="36" customHeight="1"/>
    <x:row r="86" ht="36" customHeight="1"/>
    <x:row r="87" ht="36" customHeight="1"/>
    <x:row r="88" ht="36" customHeight="1"/>
    <x:row r="89" ht="36" customHeight="1"/>
    <x:row r="90" ht="36" customHeight="1"/>
    <x:row r="91" ht="36" customHeight="1"/>
    <x:row r="92" ht="36" customHeight="1"/>
    <x:row r="93" ht="36" customHeight="1"/>
    <x:row r="94" ht="36" customHeight="1"/>
    <x:row r="95" ht="36" customHeight="1"/>
    <x:row r="96" ht="36" customHeight="1"/>
    <x:row r="97" ht="36" customHeight="1"/>
    <x:row r="98" ht="36" customHeight="1"/>
    <x:row r="99" ht="36" customHeight="1"/>
    <x:row r="100" ht="36" customHeight="1"/>
    <x:row r="101" ht="36" customHeight="1"/>
    <x:row r="102" ht="36" customHeight="1"/>
    <x:row r="103" ht="36" customHeight="1"/>
    <x:row r="104" ht="36" customHeight="1"/>
    <x:row r="105" ht="36" customHeight="1"/>
    <x:row r="106" ht="36" customHeight="1"/>
    <x:row r="107" ht="36" customHeight="1"/>
    <x:row r="108" ht="36" customHeight="1"/>
    <x:row r="109" ht="36" customHeight="1"/>
    <x:row r="110" ht="36" customHeight="1"/>
    <x:row r="111" ht="36" customHeight="1"/>
    <x:row r="112" ht="36" customHeight="1"/>
    <x:row r="113" ht="36" customHeight="1"/>
    <x:row r="114" ht="36" customHeight="1"/>
    <x:row r="115" ht="36" customHeight="1"/>
    <x:row r="116" ht="36" customHeight="1"/>
    <x:row r="117" ht="36" customHeight="1"/>
    <x:row r="118" ht="36" customHeight="1"/>
    <x:row r="119" ht="36" customHeight="1"/>
    <x:row r="120" ht="36" customHeight="1"/>
    <x:row r="121" ht="36" customHeight="1"/>
    <x:row r="122" ht="36" customHeight="1"/>
    <x:row r="123" ht="36" customHeight="1"/>
    <x:row r="124" ht="36" customHeight="1"/>
    <x:row r="125" ht="36" customHeight="1"/>
    <x:row r="126" ht="36" customHeight="1"/>
    <x:row r="127" ht="36" customHeight="1"/>
    <x:row r="128" ht="36" customHeight="1"/>
    <x:row r="129" ht="36" customHeight="1"/>
    <x:row r="130" ht="36" customHeight="1"/>
    <x:row r="131" ht="36" customHeight="1"/>
    <x:row r="132" ht="36" customHeight="1"/>
    <x:row r="133" ht="36" customHeight="1"/>
    <x:row r="134" ht="36" customHeight="1"/>
    <x:row r="135" ht="36" customHeight="1"/>
    <x:row r="136" ht="36" customHeight="1"/>
    <x:row r="137" ht="36" customHeight="1"/>
    <x:row r="138" ht="36" customHeight="1"/>
    <x:row r="139" ht="36" customHeight="1"/>
    <x:row r="140" ht="36" customHeight="1"/>
    <x:row r="141" ht="36" customHeight="1"/>
    <x:row r="142" ht="36" customHeight="1"/>
    <x:row r="143" ht="36" customHeight="1"/>
    <x:row r="144" ht="36" customHeight="1"/>
    <x:row r="145" ht="36" customHeight="1"/>
    <x:row r="146" ht="36" customHeight="1"/>
    <x:row r="147" ht="36" customHeight="1"/>
    <x:row r="148" ht="36" customHeight="1"/>
    <x:row r="149" ht="36" customHeight="1"/>
    <x:row r="150" ht="36" customHeight="1"/>
    <x:row r="151" ht="36" customHeight="1"/>
    <x:row r="152" ht="36" customHeight="1"/>
    <x:row r="153" ht="36" customHeight="1"/>
    <x:row r="154" ht="36" customHeight="1"/>
    <x:row r="155" ht="36" customHeight="1"/>
    <x:row r="156" ht="36" customHeight="1"/>
    <x:row r="157" ht="36" customHeight="1"/>
    <x:row r="158" ht="36" customHeight="1"/>
    <x:row r="159" ht="36" customHeight="1"/>
    <x:row r="160" ht="36" customHeight="1"/>
    <x:row r="161" ht="36" customHeight="1"/>
    <x:row r="162" ht="36" customHeight="1"/>
    <x:row r="163" ht="36" customHeight="1"/>
    <x:row r="164" ht="36" customHeight="1"/>
    <x:row r="165" ht="36" customHeight="1"/>
    <x:row r="166" ht="36" customHeight="1"/>
    <x:row r="167" ht="36" customHeight="1"/>
    <x:row r="168" ht="36" customHeight="1"/>
    <x:row r="169" ht="36" customHeight="1"/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I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36" hidden="0" customWidth="1"/>
    <x:col min="4" max="4" width="16" hidden="0" customWidth="1"/>
    <x:col min="5" max="5" width="54" hidden="0" customWidth="1"/>
  </x:cols>
  <x:sheetData>
    <x:row r="1" ht="30" customHeight="1">
      <x:c r="A1" s="5" t="str">
        <x:v>LECTURE READINESS GATE</x:v>
      </x:c>
      <x:c r="B1" s="5"/>
      <x:c r="C1" s="5"/>
      <x:c r="D1" s="5"/>
      <x:c r="E1" s="5"/>
    </x:row>
    <x:row r="2" ht="36" customHeight="1"/>
    <x:row r="3" ht="36" customHeight="1">
      <x:c r="A3" s="14" t="str">
        <x:v>Gate</x:v>
      </x:c>
      <x:c r="B3" s="14" t="str">
        <x:v>Threshold</x:v>
      </x:c>
      <x:c r="C3" s="14" t="str">
        <x:v>Current</x:v>
      </x:c>
      <x:c r="D3" s="14" t="str">
        <x:v>Status</x:v>
      </x:c>
      <x:c r="E3" s="14" t="str">
        <x:v>Interpretation</x:v>
      </x:c>
    </x:row>
    <x:row r="4" ht="36" customHeight="1">
      <x:c r="A4" s="27" t="str">
        <x:v>Unique peer-reviewed corpus floor</x:v>
      </x:c>
      <x:c r="B4" s="27" t="str">
        <x:v>&gt;=300</x:v>
      </x:c>
      <x:c r="C4" s="27" t="str">
        <x:v>380 unique after deduplication; 360 included after relevance scoring</x:v>
      </x:c>
      <x:c r="D4" s="27" t="str">
        <x:v>PASS</x:v>
      </x:c>
      <x:c r="E4" s="27" t="str">
        <x:v>Hard floor exceeded without counting false-positive search hits.</x:v>
      </x:c>
    </x:row>
    <x:row r="5" ht="36" customHeight="1">
      <x:c r="A5" s="27" t="str">
        <x:v>Preferred corpus</x:v>
      </x:c>
      <x:c r="B5" s="27" t="str">
        <x:v>360–440</x:v>
      </x:c>
      <x:c r="C5" s="27" t="str">
        <x:v>360 included</x:v>
      </x:c>
      <x:c r="D5" s="27" t="str">
        <x:v>PASS</x:v>
      </x:c>
      <x:c r="E5" s="27" t="str">
        <x:v>Preferred range reached at the lower bound with unchanged inclusion threshold.</x:v>
      </x:c>
    </x:row>
    <x:row r="6" ht="36" customHeight="1">
      <x:c r="A6" s="27" t="str">
        <x:v>Landmark spine</x:v>
      </x:c>
      <x:c r="B6" s="27" t="str">
        <x:v>160–180</x:v>
      </x:c>
      <x:c r="C6" s="27" t="str">
        <x:v>166</x:v>
      </x:c>
      <x:c r="D6" s="27" t="str">
        <x:v>PASS</x:v>
      </x:c>
      <x:c r="E6" s="27" t="str">
        <x:v>Spine retained as the claim-bearing core within the larger locked corpus.</x:v>
      </x:c>
    </x:row>
    <x:row r="7" ht="36" customHeight="1">
      <x:c r="A7" s="27" t="str">
        <x:v>Synchrony methods/critique</x:v>
      </x:c>
      <x:c r="B7" s="27" t="str">
        <x:v>Strong + counterevidence</x:v>
      </x:c>
      <x:c r="C7" s="27" t="str">
        <x:v>Multimodal, autonomic, close-relationship and psychotherapy meta-analyses + method critiques</x:v>
      </x:c>
      <x:c r="D7" s="27" t="str">
        <x:v>PASS</x:v>
      </x:c>
      <x:c r="E7" s="27" t="str">
        <x:v>Synchrony explicitly treated as multidimensional/context-dependent.</x:v>
      </x:c>
    </x:row>
    <x:row r="8" ht="36" customHeight="1">
      <x:c r="A8" s="27" t="str">
        <x:v>Neuromodulation myth audit</x:v>
      </x:c>
      <x:c r="B8" s="27" t="str">
        <x:v>OXT/DA/opioids + context</x:v>
      </x:c>
      <x:c r="C8" s="27" t="str">
        <x:v>OXT meta-analyses + human opioid meta-analysis/pharmacology + DA/opioid studies</x:v>
      </x:c>
      <x:c r="D8" s="27" t="str">
        <x:v>PASS</x:v>
      </x:c>
      <x:c r="E8" s="27" t="str">
        <x:v>No single-transmitter sociality narrative permitted.</x:v>
      </x:c>
    </x:row>
    <x:row r="9" ht="36" customHeight="1">
      <x:c r="A9" s="27" t="str">
        <x:v>Metastability precision</x:v>
      </x:c>
      <x:c r="B9" s="27" t="str">
        <x:v>Review + empirical + critique</x:v>
      </x:c>
      <x:c r="C9" s="27" t="str">
        <x:v>Strong</x:v>
      </x:c>
      <x:c r="D9" s="27" t="str">
        <x:v>PASS</x:v>
      </x:c>
      <x:c r="E9" s="27" t="str">
        <x:v>Definitions and measurement caveats included.</x:v>
      </x:c>
    </x:row>
    <x:row r="10" ht="36" customHeight="1">
      <x:c r="A10" s="27" t="str">
        <x:v>Non-normality evidential boundary</x:v>
      </x:c>
      <x:c r="B10" s="27" t="str">
        <x:v>Direct relational evidence absent and labelled</x:v>
      </x:c>
      <x:c r="C10" s="27" t="str">
        <x:v>Explicitly labelled formal transfer</x:v>
      </x:c>
      <x:c r="D10" s="27" t="str">
        <x:v>PASS</x:v>
      </x:c>
      <x:c r="E10" s="27" t="str">
        <x:v>No promotion of hypothesis to finding.</x:v>
      </x:c>
    </x:row>
    <x:row r="11" ht="36" customHeight="1">
      <x:c r="A11" s="27" t="str">
        <x:v>Network-control boundary</x:v>
      </x:c>
      <x:c r="B11" s="27" t="str">
        <x:v>Linear model limitations visible</x:v>
      </x:c>
      <x:c r="C11" s="27" t="str">
        <x:v>Explicitly visible</x:v>
      </x:c>
      <x:c r="D11" s="27" t="str">
        <x:v>PASS</x:v>
      </x:c>
      <x:c r="E11" s="27" t="str">
        <x:v>No clinical controllability claim.</x:v>
      </x:c>
    </x:row>
    <x:row r="12" ht="36" customHeight="1">
      <x:c r="A12" s="27" t="str">
        <x:v>Therapeutic alliance core</x:v>
      </x:c>
      <x:c r="B12" s="27" t="str">
        <x:v>Meta-analysis + rupture/repair</x:v>
      </x:c>
      <x:c r="C12" s="27" t="str">
        <x:v>Canonical alliance, therapist-effect, PTSD-alliance, rupture-repair and 2026 rupture meta-analysis added</x:v>
      </x:c>
      <x:c r="D12" s="27" t="str">
        <x:v>PASS</x:v>
      </x:c>
      <x:c r="E12" s="27" t="str">
        <x:v>Association is strong; causality remains bounded.</x:v>
      </x:c>
    </x:row>
    <x:row r="13" ht="36" customHeight="1">
      <x:c r="A13" s="27" t="str">
        <x:v>PTSD/social-support reciprocity</x:v>
      </x:c>
      <x:c r="B13" s="27" t="str">
        <x:v>Longitudinal/meta-analytic + contradiction</x:v>
      </x:c>
      <x:c r="C13" s="27" t="str">
        <x:v>Longitudinal meta-analysis + moderator meta-analysis + re-meta-analysis</x:v>
      </x:c>
      <x:c r="D13" s="27" t="str">
        <x:v>PASS WITH CONFLICT</x:v>
      </x:c>
      <x:c r="E13" s="27" t="str">
        <x:v>Reciprocal association plausible, directional causal interpretation contested.</x:v>
      </x:c>
    </x:row>
    <x:row r="14" ht="36" customHeight="1">
      <x:c r="A14" s="27" t="str">
        <x:v>HRV/autonomic caution</x:v>
      </x:c>
      <x:c r="B14" s="27" t="str">
        <x:v>Methods review + modern guideline</x:v>
      </x:c>
      <x:c r="C14" s="27" t="str">
        <x:v>Laborde + LF/HF critique + 2026 rigor guideline + stress-recovery review</x:v>
      </x:c>
      <x:c r="D14" s="27" t="str">
        <x:v>PASS</x:v>
      </x:c>
      <x:c r="E14" s="27" t="str">
        <x:v>No direct safety or sympathovagal-balance claims permitted.</x:v>
      </x:c>
    </x:row>
    <x:row r="15" ht="36" customHeight="1">
      <x:c r="A15" s="27" t="str">
        <x:v>Polyvagal audit</x:v>
      </x:c>
      <x:c r="B15" s="27" t="str">
        <x:v>Pro + critical literature</x:v>
      </x:c>
      <x:c r="C15" s="27" t="str">
        <x:v>2025 proponent update + 2026 multi-expert critique + evolutionary critique</x:v>
      </x:c>
      <x:c r="D15" s="27" t="str">
        <x:v>PASS / CONTESTED</x:v>
      </x:c>
      <x:c r="E15" s="27" t="str">
        <x:v>PVT excluded from mechanistic backbone; may appear in contradiction chamber.</x:v>
      </x:c>
    </x:row>
    <x:row r="16" ht="36" customHeight="1">
      <x:c r="A16" s="27" t="str">
        <x:v>Claim → evidence matrix</x:v>
      </x:c>
      <x:c r="B16" s="27" t="str">
        <x:v>&gt;=30 major claims</x:v>
      </x:c>
      <x:c r="C16" s="27" t="str">
        <x:v>32 claims</x:v>
      </x:c>
      <x:c r="D16" s="27" t="str">
        <x:v>PASS</x:v>
      </x:c>
      <x:c r="E16" s="27" t="str">
        <x:v>Major lecture claims now source-mapped and epistemically typed.</x:v>
      </x:c>
    </x:row>
    <x:row r="17" ht="36" customHeight="1">
      <x:c r="A17" s="27" t="str">
        <x:v>Contradiction hunt</x:v>
      </x:c>
      <x:c r="B17" s="27" t="str">
        <x:v>&gt;=20 major contradiction rows</x:v>
      </x:c>
      <x:c r="C17" s="27" t="str">
        <x:v>22 rows</x:v>
      </x:c>
      <x:c r="D17" s="27" t="str">
        <x:v>PASS</x:v>
      </x:c>
      <x:c r="E17" s="27" t="str">
        <x:v>Overclaim audit meets floor and covers major attractive simplifications.</x:v>
      </x:c>
    </x:row>
    <x:row r="18" ht="36" customHeight="1">
      <x:c r="A18" s="27" t="str">
        <x:v>Publication-level numerical lock</x:v>
      </x:c>
      <x:c r="B18" s="27" t="str">
        <x:v>Every numerical claim either exact-locked or prohibited</x:v>
      </x:c>
      <x:c r="C18" s="27" t="str">
        <x:v>24 pivotal publication records locked; all 32 claims have numerical policies; unverified numerical claims permitted = 0</x:v>
      </x:c>
      <x:c r="D18" s="27" t="str">
        <x:v>PASS</x:v>
      </x:c>
      <x:c r="E18" s="27" t="str">
        <x:v>Numbers may enter the lecture only through the Claim Numerical Gate.</x:v>
      </x:c>
    </x:row>
    <x:row r="19" ht="36" customHeight="1">
      <x:c r="A19" s="27" t="str">
        <x:v>Final lecture architecture</x:v>
      </x:c>
      <x:c r="B19" s="27" t="str">
        <x:v>Evidence architecture + corpus lock + numerical lock complete</x:v>
      </x:c>
      <x:c r="C19" s="27" t="str">
        <x:v>All prerequisite research gates PASS</x:v>
      </x:c>
      <x:c r="D19" s="27" t="str">
        <x:v>READY</x:v>
      </x:c>
      <x:c r="E19" s="27" t="str">
        <x:v>Next recommended operation: freeze final parts/sections and their evidence dependencies before prose drafting.</x:v>
      </x:c>
    </x:row>
    <x:row r="20" ht="36" customHeight="1">
      <x:c r="A20" t="str">
        <x:v>End-of-process assimilation package</x:v>
      </x:c>
      <x:c r="B20" t="str">
        <x:v>Prepare A–G only after final English + Hebrew lectures and explicit user confirmation</x:v>
      </x:c>
      <x:c r="C20" t="str">
        <x:v>Specification frozen in 'Assimilation Gate' sheet</x:v>
      </x:c>
      <x:c r="D20" t="str">
        <x:v>DEFERRED</x:v>
      </x:c>
      <x:c r="E20" t="str">
        <x:v>Do not ask Work to reinterpret research while implementing the site.</x:v>
      </x:c>
    </x:row>
    <x:row r="21" ht="36" customHeight="1"/>
    <x:row r="22" ht="36" customHeight="1"/>
    <x:row r="23" ht="36" customHeight="1"/>
    <x:row r="24" ht="36" customHeight="1"/>
    <x:row r="25" ht="36" customHeight="1"/>
    <x:row r="26" ht="36" customHeight="1"/>
    <x:row r="27" ht="36" customHeight="1"/>
    <x:row r="28" ht="36" customHeight="1"/>
    <x:row r="29" ht="36" customHeight="1"/>
    <x:row r="30" ht="36" customHeight="1"/>
    <x:row r="31" ht="36" customHeight="1"/>
    <x:row r="32" ht="36" customHeight="1"/>
    <x:row r="33" ht="36" customHeight="1"/>
    <x:row r="34" ht="36" customHeight="1"/>
    <x:row r="35" ht="36" customHeight="1"/>
    <x:row r="36" ht="36" customHeight="1"/>
    <x:row r="37" ht="36" customHeight="1"/>
    <x:row r="38" ht="36" customHeight="1"/>
    <x:row r="39" ht="36" customHeight="1"/>
    <x:row r="40" ht="36" customHeight="1"/>
    <x:row r="41" ht="36" customHeight="1"/>
    <x:row r="42" ht="36" customHeight="1"/>
    <x:row r="43" ht="36" customHeight="1"/>
    <x:row r="44" ht="36" customHeight="1"/>
    <x:row r="45" ht="36" customHeight="1"/>
    <x:row r="46" ht="36" customHeight="1"/>
    <x:row r="47" ht="36" customHeight="1"/>
    <x:row r="48" ht="36" customHeight="1"/>
    <x:row r="49" ht="36" customHeight="1"/>
    <x:row r="50" ht="36" customHeight="1"/>
    <x:row r="51" ht="36" customHeight="1"/>
    <x:row r="52" ht="36" customHeight="1"/>
    <x:row r="53" ht="36" customHeight="1"/>
    <x:row r="54" ht="36" customHeight="1"/>
    <x:row r="55" ht="36" customHeight="1"/>
    <x:row r="56" ht="36" customHeight="1"/>
    <x:row r="57" ht="36" customHeight="1"/>
    <x:row r="58" ht="36" customHeight="1"/>
    <x:row r="59" ht="36" customHeight="1"/>
    <x:row r="60" ht="36" customHeight="1"/>
    <x:row r="61" ht="36" customHeight="1"/>
    <x:row r="62" ht="36" customHeight="1"/>
    <x:row r="63" ht="36" customHeight="1"/>
    <x:row r="64" ht="36" customHeight="1"/>
    <x:row r="65" ht="36" customHeight="1"/>
    <x:row r="66" ht="36" customHeight="1"/>
    <x:row r="67" ht="36" customHeight="1"/>
    <x:row r="68" ht="36" customHeight="1"/>
    <x:row r="69" ht="36" customHeight="1"/>
    <x:row r="70" ht="36" customHeight="1"/>
    <x:row r="71" ht="36" customHeight="1"/>
    <x:row r="72" ht="36" customHeight="1"/>
    <x:row r="73" ht="36" customHeight="1"/>
    <x:row r="74" ht="36" customHeight="1"/>
    <x:row r="75" ht="36" customHeight="1"/>
    <x:row r="76" ht="36" customHeight="1"/>
    <x:row r="77" ht="36" customHeight="1"/>
    <x:row r="78" ht="36" customHeight="1"/>
    <x:row r="79" ht="36" customHeight="1"/>
    <x:row r="80" ht="36" customHeight="1"/>
    <x:row r="81" ht="36" customHeight="1"/>
    <x:row r="82" ht="36" customHeight="1"/>
    <x:row r="83" ht="36" customHeight="1"/>
    <x:row r="84" ht="36" customHeight="1"/>
    <x:row r="85" ht="36" customHeight="1"/>
    <x:row r="86" ht="36" customHeight="1"/>
    <x:row r="87" ht="36" customHeight="1"/>
    <x:row r="88" ht="36" customHeight="1"/>
    <x:row r="89" ht="36" customHeight="1"/>
    <x:row r="90" ht="36" customHeight="1"/>
    <x:row r="91" ht="36" customHeight="1"/>
    <x:row r="92" ht="36" customHeight="1"/>
    <x:row r="93" ht="36" customHeight="1"/>
    <x:row r="94" ht="36" customHeight="1"/>
    <x:row r="95" ht="36" customHeight="1"/>
    <x:row r="96" ht="36" customHeight="1"/>
    <x:row r="97" ht="36" customHeight="1"/>
    <x:row r="98" ht="36" customHeight="1"/>
    <x:row r="99" ht="36" customHeight="1"/>
    <x:row r="100" ht="36" customHeight="1"/>
    <x:row r="101" ht="36" customHeight="1"/>
    <x:row r="102" ht="36" customHeight="1"/>
    <x:row r="103" ht="36" customHeight="1"/>
    <x:row r="104" ht="36" customHeight="1"/>
    <x:row r="105" ht="36" customHeight="1"/>
    <x:row r="106" ht="36" customHeight="1"/>
    <x:row r="107" ht="36" customHeight="1"/>
    <x:row r="108" ht="36" customHeight="1"/>
    <x:row r="109" ht="36" customHeight="1"/>
    <x:row r="110" ht="36" customHeight="1"/>
    <x:row r="111" ht="36" customHeight="1"/>
    <x:row r="112" ht="36" customHeight="1"/>
    <x:row r="113" ht="36" customHeight="1"/>
    <x:row r="114" ht="36" customHeight="1"/>
    <x:row r="115" ht="36" customHeight="1"/>
    <x:row r="116" ht="36" customHeight="1"/>
    <x:row r="117" ht="36" customHeight="1"/>
    <x:row r="118" ht="36" customHeight="1"/>
    <x:row r="119" ht="36" customHeight="1"/>
    <x:row r="120" ht="36" customHeight="1"/>
    <x:row r="121" ht="36" customHeight="1"/>
    <x:row r="122" ht="36" customHeight="1"/>
    <x:row r="123" ht="36" customHeight="1"/>
    <x:row r="124" ht="36" customHeight="1"/>
    <x:row r="125" ht="36" customHeight="1"/>
    <x:row r="126" ht="36" customHeight="1"/>
    <x:row r="127" ht="36" customHeight="1"/>
    <x:row r="128" ht="36" customHeight="1"/>
    <x:row r="129" ht="36" customHeight="1"/>
    <x:row r="130" ht="36" customHeight="1"/>
    <x:row r="131" ht="36" customHeight="1"/>
    <x:row r="132" ht="36" customHeight="1"/>
    <x:row r="133" ht="36" customHeight="1"/>
    <x:row r="134" ht="36" customHeight="1"/>
    <x:row r="135" ht="36" customHeight="1"/>
    <x:row r="136" ht="36" customHeight="1"/>
    <x:row r="137" ht="36" customHeight="1"/>
    <x:row r="138" ht="36" customHeight="1"/>
    <x:row r="139" ht="36" customHeight="1"/>
    <x:row r="140" ht="36" customHeight="1"/>
    <x:row r="141" ht="36" customHeight="1"/>
    <x:row r="142" ht="36" customHeight="1"/>
    <x:row r="143" ht="36" customHeight="1"/>
    <x:row r="144" ht="36" customHeight="1"/>
    <x:row r="145" ht="36" customHeight="1"/>
    <x:row r="146" ht="36" customHeight="1"/>
    <x:row r="147" ht="36" customHeight="1"/>
    <x:row r="148" ht="36" customHeight="1"/>
    <x:row r="149" ht="36" customHeight="1"/>
    <x:row r="150" ht="36" customHeight="1"/>
    <x:row r="151" ht="36" customHeight="1"/>
    <x:row r="152" ht="36" customHeight="1"/>
    <x:row r="153" ht="36" customHeight="1"/>
    <x:row r="154" ht="36" customHeight="1"/>
    <x:row r="155" ht="36" customHeight="1"/>
    <x:row r="156" ht="36" customHeight="1"/>
    <x:row r="157" ht="36" customHeight="1"/>
    <x:row r="158" ht="36" customHeight="1"/>
    <x:row r="159" ht="36" customHeight="1"/>
    <x:row r="160" ht="36" customHeight="1"/>
    <x:row r="161" ht="36" customHeight="1"/>
    <x:row r="162" ht="36" customHeight="1"/>
    <x:row r="163" ht="36" customHeight="1"/>
    <x:row r="164" ht="36" customHeight="1"/>
    <x:row r="165" ht="36" customHeight="1"/>
    <x:row r="166" ht="36" customHeight="1"/>
    <x:row r="167" ht="36" customHeight="1"/>
    <x:row r="168" ht="36" customHeight="1"/>
    <x:row r="169" ht="36" customHeight="1"/>
    <x:row r="170" ht="36" customHeight="1"/>
    <x:row r="171" ht="36" customHeight="1"/>
    <x:row r="172" ht="36" customHeight="1"/>
    <x:row r="173" ht="36" customHeight="1"/>
    <x:row r="174" ht="36" customHeight="1"/>
    <x:row r="175" ht="36" customHeight="1"/>
    <x:row r="176" ht="36" customHeight="1"/>
    <x:row r="177" ht="36" customHeight="1"/>
    <x:row r="178" ht="36" customHeight="1"/>
    <x:row r="179" ht="36" customHeight="1"/>
    <x:row r="180" ht="36" customHeight="1"/>
    <x:row r="181" ht="36" customHeight="1"/>
    <x:row r="182" ht="36" customHeight="1"/>
    <x:row r="183" ht="36" customHeight="1"/>
    <x:row r="184" ht="36" customHeight="1"/>
    <x:row r="185" ht="36" customHeight="1"/>
    <x:row r="186" ht="36" customHeight="1"/>
    <x:row r="187" ht="36" customHeight="1"/>
    <x:row r="188" ht="36" customHeight="1"/>
    <x:row r="189" ht="36" customHeight="1"/>
    <x:row r="190" ht="36" customHeight="1"/>
    <x:row r="191" ht="36" customHeight="1"/>
    <x:row r="192" ht="36" customHeight="1"/>
    <x:row r="193" ht="36" customHeight="1"/>
    <x:row r="194" ht="36" customHeight="1"/>
    <x:row r="195" ht="36" customHeight="1"/>
    <x:row r="196" ht="36" customHeight="1"/>
    <x:row r="197" ht="36" customHeight="1"/>
    <x:row r="198" ht="36" customHeight="1"/>
    <x:row r="199" ht="36" customHeight="1"/>
    <x:row r="200" ht="36" customHeight="1"/>
  </x:sheetData>
  <x:mergeCells>
    <x:mergeCell ref="A1:E1"/>
  </x:mergeCells>
  <x:conditionalFormatting sqref="D4:D19">
    <x:cfRule type="expression" dxfId="0" priority="1">
      <x:formula>OR(D4="OPEN",D4="NOT YET",D4="HELD")</x:formula>
    </x:cfRule>
    <x:cfRule type="expression" dxfId="1" priority="2">
      <x:formula>OR(D4="PASS",D4="PASS 1")</x:formula>
    </x:cfRule>
    <x:cfRule type="expression" dxfId="2" priority="3">
      <x:formula>OR(D4="BUILDING",D4="FRONTIER")</x:formula>
    </x:cfRule>
  </x:conditionalFormatting>
  <x:conditionalFormatting sqref="D18:D20">
    <x:cfRule type="expression" dxfId="11" priority="4">
      <x:formula>OR(D18="PASS",D18="READY")</x:formula>
    </x:cfRule>
    <x:cfRule type="expression" dxfId="12" priority="5">
      <x:formula>D18="DEFERRED"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48" hidden="0" customWidth="1"/>
    <x:col min="4" max="4" width="48" hidden="0" customWidth="1"/>
    <x:col min="5" max="5" width="20" hidden="0" customWidth="1"/>
    <x:col min="6" max="6" width="40" hidden="0" customWidth="1"/>
  </x:cols>
  <x:sheetData>
    <x:row r="1">
      <x:c r="A1" s="33" t="str">
        <x:v>ACQUISITION PASS 2 — RED-GATE CLOSURE LOG</x:v>
      </x:c>
      <x:c r="B1" s="33"/>
      <x:c r="C1" s="33"/>
      <x:c r="D1" s="33"/>
      <x:c r="E1" s="33"/>
      <x:c r="F1" s="33"/>
    </x:row>
    <x:row r="3">
      <x:c r="A3" s="36" t="str">
        <x:v>Workstream</x:v>
      </x:c>
      <x:c r="B3" s="36" t="str">
        <x:v>Action</x:v>
      </x:c>
      <x:c r="C3" s="36" t="str">
        <x:v>Key result</x:v>
      </x:c>
      <x:c r="D3" s="36" t="str">
        <x:v>Epistemic impact</x:v>
      </x:c>
      <x:c r="E3" s="36" t="str">
        <x:v>Gate outcome</x:v>
      </x:c>
      <x:c r="F3" s="36" t="str">
        <x:v>Next action</x:v>
      </x:c>
    </x:row>
    <x:row r="4">
      <x:c r="A4" s="26" t="str">
        <x:v>Therapeutic alliance</x:v>
      </x:c>
      <x:c r="B4" s="26" t="str">
        <x:v>Acquired canonical meta-analyses and therapist-effect literature</x:v>
      </x:c>
      <x:c r="C4" s="26" t="str">
        <x:v>Alliance-outcome association robust across large literature</x:v>
      </x:c>
      <x:c r="D4" s="26" t="str">
        <x:v>Strengthens relational-process section without implying simple causality</x:v>
      </x:c>
      <x:c r="E4" s="26" t="str">
        <x:v>PASS</x:v>
      </x:c>
      <x:c r="F4" s="26" t="str">
        <x:v>Add temporal microprocess and specific attachment-by-alliance studies</x:v>
      </x:c>
    </x:row>
    <x:row r="5">
      <x:c r="A5" s="26" t="str">
        <x:v>Rupture/repair</x:v>
      </x:c>
      <x:c r="B5" s="26" t="str">
        <x:v>Added 2018 repair meta-analysis + 2026 rupture meta-analysis</x:v>
      </x:c>
      <x:c r="C5" s="26" t="str">
        <x:v>Resolved ruptures relate to better outcome; ruptures relate to worse outcome</x:v>
      </x:c>
      <x:c r="D5" s="26" t="str">
        <x:v>Supports transition/repair narrative with bounded claims</x:v>
      </x:c>
      <x:c r="E5" s="26" t="str">
        <x:v>PASS</x:v>
      </x:c>
      <x:c r="F5" s="26" t="str">
        <x:v>Add process studies if used for mechanism detail</x:v>
      </x:c>
    </x:row>
    <x:row r="6">
      <x:c r="A6" s="26" t="str">
        <x:v>PTSD ↔ social support</x:v>
      </x:c>
      <x:c r="B6" s="26" t="str">
        <x:v>Added longitudinal meta-analysis, moderator meta-analysis and re-meta-analysis</x:v>
      </x:c>
      <x:c r="C6" s="26" t="str">
        <x:v>Robust negative association; directionality/model-based reciprocity contested</x:v>
      </x:c>
      <x:c r="D6" s="26" t="str">
        <x:v>Excellent coupled-feedback example if presented with contradiction</x:v>
      </x:c>
      <x:c r="E6" s="26" t="str">
        <x:v>PASS WITH CONFLICT</x:v>
      </x:c>
      <x:c r="F6" s="26" t="str">
        <x:v>Add individual longitudinal designs for timing</x:v>
      </x:c>
    </x:row>
    <x:row r="7">
      <x:c r="A7" s="26" t="str">
        <x:v>HRV/autonomic</x:v>
      </x:c>
      <x:c r="B7" s="26" t="str">
        <x:v>Added methods review, LF/HF critique, 2026 guidelines, recovery scoping review</x:v>
      </x:c>
      <x:c r="C7" s="26" t="str">
        <x:v>HRV useful but easily overinterpreted; LF/HF and 'safety meter' claims rejected</x:v>
      </x:c>
      <x:c r="D7" s="26" t="str">
        <x:v>Replaces simplistic autonomic story with measurement-aware model</x:v>
      </x:c>
      <x:c r="E7" s="26" t="str">
        <x:v>PASS</x:v>
      </x:c>
      <x:c r="F7" s="26" t="str">
        <x:v>Add respiratory sinus arrhythmia / baroreflex physiology as needed</x:v>
      </x:c>
    </x:row>
    <x:row r="8">
      <x:c r="A8" s="26" t="str">
        <x:v>Polyvagal</x:v>
      </x:c>
      <x:c r="B8" s="26" t="str">
        <x:v>Added current proponent account and major 2026 critique</x:v>
      </x:c>
      <x:c r="C8" s="26" t="str">
        <x:v>Theory remains actively contested at foundational level</x:v>
      </x:c>
      <x:c r="D8" s="26" t="str">
        <x:v>Remove PVT from mechanistic backbone; isolate as debated framework</x:v>
      </x:c>
      <x:c r="E8" s="26" t="str">
        <x:v>PASS / CONTESTED</x:v>
      </x:c>
      <x:c r="F8" s="26" t="str">
        <x:v>Only mention if pedagogically useful</x:v>
      </x:c>
    </x:row>
    <x:row r="9">
      <x:c r="A9" s="26" t="str">
        <x:v>Oxytocin</x:v>
      </x:c>
      <x:c r="B9" s="26" t="str">
        <x:v>Added endogenous-OXT meta-analysis and context-dependent syntheses</x:v>
      </x:c>
      <x:c r="C9" s="26" t="str">
        <x:v>Human evidence heterogeneous; causal hormonal response not reliably simple</x:v>
      </x:c>
      <x:c r="D9" s="26" t="str">
        <x:v>Strengthens neuromodulation-as-control-parameter framing</x:v>
      </x:c>
      <x:c r="E9" s="26" t="str">
        <x:v>PASS</x:v>
      </x:c>
      <x:c r="F9" s="26" t="str">
        <x:v>Add opioid/dopamine human meta-analytic anchors</x:v>
      </x:c>
    </x:row>
    <x:row r="10">
      <x:c r="A10" s="26" t="str">
        <x:v>Synchrony</x:v>
      </x:c>
      <x:c r="B10" s="26" t="str">
        <x:v>Added 2024 multimodal and close-relationship meta-analyses, autonomic meta-analysis</x:v>
      </x:c>
      <x:c r="C10" s="26" t="str">
        <x:v>Cross-level effects differ; synchrony is not a scalar good</x:v>
      </x:c>
      <x:c r="D10" s="26" t="str">
        <x:v>Supports coupled-regime rather than 'more synchrony is better'</x:v>
      </x:c>
      <x:c r="E10" s="26" t="str">
        <x:v>PASS</x:v>
      </x:c>
      <x:c r="F10" s="26" t="str">
        <x:v>Add directionality and lagged-coupling work</x:v>
      </x:c>
    </x:row>
    <x:row r="11">
      <x:c r="A11" s="26" t="str">
        <x:v>Fast–slow</x:v>
      </x:c>
      <x:c r="B11" s="26" t="str">
        <x:v>Added 2026 coupled neural timescales framework + 2024 post-interaction persistence study</x:v>
      </x:c>
      <x:c r="C11" s="26" t="str">
        <x:v>Direct social-timescale literature now emerging</x:v>
      </x:c>
      <x:c r="D11" s="26" t="str">
        <x:v>Makes fast–slow bridge more specific but remains frontier</x:v>
      </x:c>
      <x:c r="E11" s="26" t="str">
        <x:v>FRONTIER</x:v>
      </x:c>
      <x:c r="F11" s="26" t="str">
        <x:v>Add intrinsic-timescale hierarchy foundations</x:v>
      </x:c>
    </x:row>
    <x:row r="12">
      <x:c r="A12" s="26" t="str">
        <x:v>Social baseline/allostasis</x:v>
      </x:c>
      <x:c r="B12" s="26" t="str">
        <x:v>Added canonical SBT, social allostasis and support-neuroscience sources</x:v>
      </x:c>
      <x:c r="C12" s="26" t="str">
        <x:v>Relational context affects risk/effort, but effects are non-monotonic and partner/context sensitive</x:v>
      </x:c>
      <x:c r="D12" s="26" t="str">
        <x:v>Strengthens control-cost and slow-set-point bridges</x:v>
      </x:c>
      <x:c r="E12" s="26" t="str">
        <x:v>PASS</x:v>
      </x:c>
      <x:c r="F12" s="26" t="str">
        <x:v>Use C(x,y,r,t), not fixed coupling</x:v>
      </x:c>
    </x:row>
    <x:row r="13">
      <x:c r="A13" s="26" t="str">
        <x:v>Loneliness/rejection</x:v>
      </x:c>
      <x:c r="B13" s="26" t="str">
        <x:v>Added systematic/meta-analytic and 2026 EMA evidence</x:v>
      </x:c>
      <x:c r="C13" s="26" t="str">
        <x:v>Loneliness is dynamic and recursive; social rejection is not reducible to physical pain</x:v>
      </x:c>
      <x:c r="D13" s="26" t="str">
        <x:v>Creates strong multiscale threat/withdrawal model</x:v>
      </x:c>
      <x:c r="E13" s="26" t="str">
        <x:v>PASS</x:v>
      </x:c>
      <x:c r="F13" s="26" t="str">
        <x:v>Build explicit state/trait feedback diagram</x:v>
      </x:c>
    </x:row>
    <x:row r="14">
      <x:c r="A14" s="26" t="str">
        <x:v>Social reward/opioids</x:v>
      </x:c>
      <x:c r="B14" s="26" t="str">
        <x:v>Added human mu-opioid meta-analysis, social reward systematic review and pharmacology</x:v>
      </x:c>
      <x:c r="C14" s="26" t="str">
        <x:v>Mu-opioids modulate but are not necessary for social connection; reward definitions vary</x:v>
      </x:c>
      <x:c r="D14" s="26" t="str">
        <x:v>Supports multi-parameter neuromodulation</x:v>
      </x:c>
      <x:c r="E14" s="26" t="str">
        <x:v>PASS</x:v>
      </x:c>
      <x:c r="F14" s="26" t="str">
        <x:v>Integrate with addiction competing-reward bridge</x:v>
      </x:c>
    </x:row>
    <x:row r="15">
      <x:c r="A15" s="26" t="str">
        <x:v>Embodied support/touch</x:v>
      </x:c>
      <x:c r="B15" s="26" t="str">
        <x:v>Added pain/social support meta-analyses and touch intervention evidence</x:v>
      </x:c>
      <x:c r="C15" s="26" t="str">
        <x:v>Mere presence often insufficient; channel/intimacy/appraisal matter</x:v>
      </x:c>
      <x:c r="D15" s="26" t="str">
        <x:v>Makes coupling channel-specific</x:v>
      </x:c>
      <x:c r="E15" s="26" t="str">
        <x:v>PASS</x:v>
      </x:c>
      <x:c r="F15" s="26" t="str">
        <x:v>Separate touch, verbal support, visual support, co-presence</x:v>
      </x:c>
    </x:row>
    <x:row r="16">
      <x:c r="A16" s="26" t="str">
        <x:v>Predictive social inference</x:v>
      </x:c>
      <x:c r="B16" s="26" t="str">
        <x:v>Added second-person active-inference and empirical-boundary reviews</x:v>
      </x:c>
      <x:c r="C16" s="26" t="str">
        <x:v>Useful formal language, but distinctive empirical tests remain limited</x:v>
      </x:c>
      <x:c r="D16" s="26" t="str">
        <x:v>Keeps predictive processing powerful but bounded</x:v>
      </x:c>
      <x:c r="E16" s="26" t="str">
        <x:v>PASS WITH BOUNDARY</x:v>
      </x:c>
      <x:c r="F16" s="26" t="str">
        <x:v>Use only after empirical second-person evidence</x:v>
      </x:c>
    </x:row>
    <x:row r="17">
      <x:c r="A17" s="26" t="str">
        <x:v>Intrinsic timescales</x:v>
      </x:c>
      <x:c r="B17" s="26" t="str">
        <x:v>Added canonical and human neural-timescale hierarchy literature</x:v>
      </x:c>
      <x:c r="C17" s="26" t="str">
        <x:v>Within-brain multiscale hierarchy robust; between-person coupling remains frontier</x:v>
      </x:c>
      <x:c r="D17" s="26" t="str">
        <x:v>Firm foundation for fast–slow architecture</x:v>
      </x:c>
      <x:c r="E17" s="26" t="str">
        <x:v>PASS / FRONTIER</x:v>
      </x:c>
      <x:c r="F17" s="26" t="str">
        <x:v>Separate internal hierarchy from interpersonal timescale hypothesis</x:v>
      </x:c>
    </x:row>
  </x:sheetData>
  <x:mergeCells>
    <x:mergeCell ref="A1:F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6" hidden="0" customWidth="1"/>
    <x:col min="4" max="4" width="26" hidden="0" customWidth="1"/>
    <x:col min="5" max="5" width="42" hidden="0" customWidth="1"/>
    <x:col min="6" max="6" width="38" hidden="0" customWidth="1"/>
    <x:col min="7" max="7" width="14" hidden="0" customWidth="1"/>
    <x:col min="8" max="8" width="48" hidden="0" customWidth="1"/>
  </x:cols>
  <x:sheetData>
    <x:row r="1">
      <x:c r="A1" s="50" t="str">
        <x:v>THE BORROWED NERVOUS SYSTEM — CORPUS LOCK</x:v>
      </x:c>
      <x:c r="B1" s="50"/>
      <x:c r="C1" s="50"/>
      <x:c r="D1" s="50"/>
      <x:c r="E1" s="50"/>
      <x:c r="F1" s="50"/>
      <x:c r="G1" s="50"/>
      <x:c r="H1" s="50"/>
    </x:row>
    <x:row r="2">
      <x:c r="A2" s="26"/>
      <x:c r="B2" s="26"/>
      <x:c r="C2" s="26"/>
      <x:c r="D2" s="26"/>
      <x:c r="E2" s="26"/>
      <x:c r="F2" s="26"/>
      <x:c r="G2" s="26"/>
      <x:c r="H2" s="26"/>
    </x:row>
    <x:row r="3">
      <x:c r="A3" s="46" t="str">
        <x:v>Metric</x:v>
      </x:c>
      <x:c r="B3" s="46" t="str">
        <x:v>Locked value</x:v>
      </x:c>
      <x:c r="C3" s="26"/>
      <x:c r="D3" s="46" t="str">
        <x:v>Corpus rule</x:v>
      </x:c>
      <x:c r="E3" s="46" t="str">
        <x:v>Operational definition</x:v>
      </x:c>
      <x:c r="F3" s="46" t="str">
        <x:v>What it prevents</x:v>
      </x:c>
      <x:c r="G3" s="46" t="str">
        <x:v>Status</x:v>
      </x:c>
      <x:c r="H3" s="46" t="str">
        <x:v>Notes</x:v>
      </x:c>
    </x:row>
    <x:row r="4" ht="54" customHeight="1">
      <x:c r="A4" s="51" t="str">
        <x:v>Explicit pre-screen register</x:v>
      </x:c>
      <x:c r="B4" s="26" t="n">
        <x:f>390</x:f>
        <x:v>390</x:v>
      </x:c>
      <x:c r="C4" s="26"/>
      <x:c r="D4" s="27" t="str">
        <x:v>Deduplication</x:v>
      </x:c>
      <x:c r="E4" s="27" t="str">
        <x:v>Lowercase Unicode title; punctuation stripped; whitespace collapsed; duplicate title removed; URL checked when ambiguous.</x:v>
      </x:c>
      <x:c r="F4" s="27" t="str">
        <x:v>Double-counting search-engine variants/preprint-like repeats.</x:v>
      </x:c>
      <x:c r="G4" s="27" t="str">
        <x:v>PASS</x:v>
      </x:c>
      <x:c r="H4" s="27" t="str">
        <x:v>10 explicit duplicates removed from the registered pool.</x:v>
      </x:c>
    </x:row>
    <x:row r="5" ht="54" customHeight="1">
      <x:c r="A5" s="51" t="str">
        <x:v>Duplicates removed</x:v>
      </x:c>
      <x:c r="B5" s="26" t="n">
        <x:f>COUNTA('Dedup Log'!A4:A13)</x:f>
        <x:v>10</x:v>
      </x:c>
      <x:c r="C5" s="26"/>
      <x:c r="D5" s="27" t="str">
        <x:v>Inclusion threshold</x:v>
      </x:c>
      <x:c r="E5" s="27" t="str">
        <x:v>Supporting source requires Total Score ≥7/13 unless a documented constraint override is used.</x:v>
      </x:c>
      <x:c r="F5" s="27" t="str">
        <x:v>Inflating corpus with merely adjacent or decorative citations.</x:v>
      </x:c>
      <x:c r="G5" s="27" t="str">
        <x:v>PASS</x:v>
      </x:c>
      <x:c r="H5" s="27" t="str">
        <x:v>Spine anchors are retained by design.</x:v>
      </x:c>
    </x:row>
    <x:row r="6" ht="54" customHeight="1">
      <x:c r="A6" s="51" t="str">
        <x:v>Unique records after deduplication</x:v>
      </x:c>
      <x:c r="B6" s="26" t="n">
        <x:f>COUNTA('Corpus Lock'!A4:A383)</x:f>
        <x:v>380</x:v>
      </x:c>
      <x:c r="C6" s="26"/>
      <x:c r="D6" s="27" t="str">
        <x:v>Spine vs supporting</x:v>
      </x:c>
      <x:c r="E6" s="27" t="str">
        <x:v>Spine = claim-bearing/architecture sources; Supporting = triangulation, boundary, transfer or context.</x:v>
      </x:c>
      <x:c r="F6" s="27" t="str">
        <x:v>Treating every included paper as equally central.</x:v>
      </x:c>
      <x:c r="G6" s="27" t="str">
        <x:v>PASS</x:v>
      </x:c>
      <x:c r="H6" s="27" t="str">
        <x:v>166 spine + 194 included supporting.</x:v>
      </x:c>
    </x:row>
    <x:row r="7" ht="54" customHeight="1">
      <x:c r="A7" s="51" t="str">
        <x:v>Included corpus</x:v>
      </x:c>
      <x:c r="B7" s="26" t="n">
        <x:f>COUNTIF('Corpus Lock'!R4:R383,"INCLUDE")</x:f>
        <x:v>360</x:v>
      </x:c>
      <x:c r="C7" s="26"/>
      <x:c r="D7" s="27" t="str">
        <x:v>Formal transfer</x:v>
      </x:c>
      <x:c r="E7" s="27" t="str">
        <x:v>Non-normality, resolvent, controllability and related mathematics remain explicitly formal unless direct relational evidence exists.</x:v>
      </x:c>
      <x:c r="F7" s="27" t="str">
        <x:v>Promotion of mathematical analogy into clinical fact.</x:v>
      </x:c>
      <x:c r="G7" s="27" t="str">
        <x:v>PASS</x:v>
      </x:c>
      <x:c r="H7" s="27" t="str">
        <x:v>See FH Formal Bridge.</x:v>
      </x:c>
    </x:row>
    <x:row r="8" ht="54" customHeight="1">
      <x:c r="A8" s="51" t="str">
        <x:v>Held / not included</x:v>
      </x:c>
      <x:c r="B8" s="26" t="n">
        <x:f>COUNTIF('Corpus Lock'!R4:R383,"HOLD")</x:f>
        <x:v>20</x:v>
      </x:c>
      <x:c r="C8" s="26"/>
      <x:c r="D8" s="27" t="str">
        <x:v>Contradiction preservation</x:v>
      </x:c>
      <x:c r="E8" s="27" t="str">
        <x:v>Counter-evidence remains in corpus even when it weakens an attractive story.</x:v>
      </x:c>
      <x:c r="F8" s="27" t="str">
        <x:v>Confirmation bias.</x:v>
      </x:c>
      <x:c r="G8" s="27" t="str">
        <x:v>PASS</x:v>
      </x:c>
      <x:c r="H8" s="27" t="str">
        <x:v>22 contradiction rows already mapped.</x:v>
      </x:c>
    </x:row>
    <x:row r="9" ht="54" customHeight="1">
      <x:c r="A9" s="51" t="str">
        <x:v>Curated landmark spine</x:v>
      </x:c>
      <x:c r="B9" s="26" t="n">
        <x:f>COUNTIF('Corpus Lock'!B4:B383,"Spine")</x:f>
        <x:v>166</x:v>
      </x:c>
      <x:c r="C9" s="26"/>
      <x:c r="D9" s="27" t="str">
        <x:v>Recency</x:v>
      </x:c>
      <x:c r="E9" s="27" t="str">
        <x:v>Recent work is rewarded but cannot displace a necessary canonical source.</x:v>
      </x:c>
      <x:c r="F9" s="27" t="str">
        <x:v>Citation-age bias.</x:v>
      </x:c>
      <x:c r="G9" s="27" t="str">
        <x:v>PASS</x:v>
      </x:c>
      <x:c r="H9" s="27" t="str">
        <x:v>Recency is one component, not a veto.</x:v>
      </x:c>
    </x:row>
    <x:row r="10" ht="54" customHeight="1">
      <x:c r="A10" s="51" t="str">
        <x:v>Included supporting corpus</x:v>
      </x:c>
      <x:c r="B10" s="26" t="n">
        <x:f>COUNTIFS('Corpus Lock'!B4:B383,"Supporting",'Corpus Lock'!R4:R383,"INCLUDE")</x:f>
        <x:v>194</x:v>
      </x:c>
      <x:c r="C10" s="26"/>
      <x:c r="D10" s="27" t="str">
        <x:v>Strategic override</x:v>
      </x:c>
      <x:c r="E10" s="27" t="str">
        <x:v>Allowed only for a required missing domain, with a written reason.</x:v>
      </x:c>
      <x:c r="F10" s="27" t="str">
        <x:v>Lowering the threshold simply to reach a target count.</x:v>
      </x:c>
      <x:c r="G10" s="27" t="str">
        <x:v>PASS</x:v>
      </x:c>
      <x:c r="H10" s="27" t="str">
        <x:v>7 overrides; all are individually documented.</x:v>
      </x:c>
    </x:row>
    <x:row r="11" ht="54" customHeight="1">
      <x:c r="A11" s="51" t="str">
        <x:v>Strategic overrides</x:v>
      </x:c>
      <x:c r="B11" s="26" t="n">
        <x:f>COUNTIF('Corpus Lock'!P4:P383,"YES")</x:f>
        <x:v>7</x:v>
      </x:c>
      <x:c r="C11" s="26"/>
      <x:c r="D11" s="27" t="str">
        <x:v>Publication-level lock</x:v>
      </x:c>
      <x:c r="E11" s="27" t="str">
        <x:v>Exact effect sizes, quotations and numerical claims still require pivotal-paper verification.</x:v>
      </x:c>
      <x:c r="F11" s="27" t="str">
        <x:v>Abstract-level numerical overclaiming.</x:v>
      </x:c>
      <x:c r="G11" s="27" t="str">
        <x:v>OPEN</x:v>
      </x:c>
      <x:c r="H11" s="27" t="str">
        <x:v>Next research step.</x:v>
      </x:c>
    </x:row>
    <x:row r="12" ht="54" customHeight="1">
      <x:c r="A12" s="51" t="str">
        <x:v>Research cutoff</x:v>
      </x:c>
      <x:c r="B12" s="26" t="str">
        <x:v>2026-09-12</x:v>
      </x:c>
      <x:c r="C12" s="26"/>
      <x:c r="D12" s="27"/>
      <x:c r="E12" s="27"/>
      <x:c r="F12" s="27"/>
      <x:c r="G12" s="27"/>
      <x:c r="H12" s="27"/>
    </x:row>
    <x:row r="13">
      <x:c r="A13" s="26"/>
      <x:c r="B13" s="26"/>
      <x:c r="C13" s="26"/>
      <x:c r="D13" s="26"/>
      <x:c r="E13" s="26"/>
      <x:c r="F13" s="26"/>
      <x:c r="G13" s="26"/>
      <x:c r="H13" s="26"/>
    </x:row>
    <x:row r="14">
      <x:c r="A14" s="26"/>
      <x:c r="B14" s="26"/>
      <x:c r="C14" s="26"/>
      <x:c r="D14" s="26"/>
      <x:c r="E14" s="26"/>
      <x:c r="F14" s="26"/>
      <x:c r="G14" s="26"/>
      <x:c r="H14" s="26"/>
    </x:row>
    <x:row r="15">
      <x:c r="A15" s="46" t="str">
        <x:v>READINESS KPI</x:v>
      </x:c>
      <x:c r="B15" s="46" t="str">
        <x:v>Value</x:v>
      </x:c>
      <x:c r="C15" s="26" t="str">
        <x:v>Gate</x:v>
      </x:c>
      <x:c r="D15" s="26" t="str"/>
      <x:c r="E15" s="26" t="str"/>
      <x:c r="F15" s="46" t="str">
        <x:v>SCORING MODEL</x:v>
      </x:c>
      <x:c r="G15" s="46" t="str">
        <x:v>Points</x:v>
      </x:c>
      <x:c r="H15" s="46" t="str">
        <x:v>Meaning</x:v>
      </x:c>
    </x:row>
    <x:row r="16" ht="36" customHeight="1">
      <x:c r="A16" s="51" t="str">
        <x:v>Included corpus</x:v>
      </x:c>
      <x:c r="B16" s="26" t="n">
        <x:f>COUNTIF('Corpus Lock'!R4:R383,"INCLUDE")</x:f>
        <x:v>360</x:v>
      </x:c>
      <x:c r="C16" s="26" t="str">
        <x:v>PASS</x:v>
      </x:c>
      <x:c r="D16" s="26" t="str"/>
      <x:c r="E16" s="26" t="str"/>
      <x:c r="F16" s="51" t="str">
        <x:v>Directness</x:v>
      </x:c>
      <x:c r="G16" s="26" t="str">
        <x:v>0–3</x:v>
      </x:c>
      <x:c r="H16" s="26" t="str">
        <x:v>How directly the source bears on the lecture's relational/dynamical claims</x:v>
      </x:c>
    </x:row>
    <x:row r="17" ht="36" customHeight="1">
      <x:c r="A17" s="51" t="str">
        <x:v>Preferred range</x:v>
      </x:c>
      <x:c r="B17" s="26" t="str">
        <x:v>360–440 / PASS</x:v>
      </x:c>
      <x:c r="C17" s="26" t="str">
        <x:v>PASS</x:v>
      </x:c>
      <x:c r="D17" s="26" t="str"/>
      <x:c r="E17" s="26" t="str"/>
      <x:c r="F17" s="51" t="str">
        <x:v>Evidence quality</x:v>
      </x:c>
      <x:c r="G17" s="26" t="str">
        <x:v>1–3</x:v>
      </x:c>
      <x:c r="H17" s="26" t="str">
        <x:v>Synthesis/meta-review &gt; direct empirical &gt; adjacent/conceptual</x:v>
      </x:c>
    </x:row>
    <x:row r="18" ht="36" customHeight="1">
      <x:c r="A18" s="51" t="str">
        <x:v>Spine target</x:v>
      </x:c>
      <x:c r="B18" s="26" t="str">
        <x:v>166 / PASS</x:v>
      </x:c>
      <x:c r="C18" s="26" t="str">
        <x:v>166 PASS</x:v>
      </x:c>
      <x:c r="D18" s="26" t="str"/>
      <x:c r="E18" s="26" t="str"/>
      <x:c r="F18" s="51" t="str">
        <x:v>Flow Hijacked leverage</x:v>
      </x:c>
      <x:c r="G18" s="26" t="str">
        <x:v>1–3</x:v>
      </x:c>
      <x:c r="H18" s="26" t="str">
        <x:v>Ability to constrain dynamics, coupling, neuromodulation or formal bridge</x:v>
      </x:c>
    </x:row>
    <x:row r="19" ht="36" customHeight="1">
      <x:c r="A19" s="51" t="str">
        <x:v>Contradiction floor</x:v>
      </x:c>
      <x:c r="B19" s="26" t="str">
        <x:v>22 / PASS</x:v>
      </x:c>
      <x:c r="C19" s="26" t="str">
        <x:v>22 PASS</x:v>
      </x:c>
      <x:c r="D19" s="26" t="str"/>
      <x:c r="E19" s="26" t="str"/>
      <x:c r="F19" s="51" t="str">
        <x:v>Contradiction value</x:v>
      </x:c>
      <x:c r="G19" s="26" t="str">
        <x:v>0–2</x:v>
      </x:c>
      <x:c r="H19" s="26" t="str">
        <x:v>Ability to test or limit an attractive claim</x:v>
      </x:c>
    </x:row>
    <x:row r="20" ht="36" customHeight="1">
      <x:c r="A20" s="51" t="str">
        <x:v>Claim map floor</x:v>
      </x:c>
      <x:c r="B20" s="26" t="str">
        <x:v>32 / PASS</x:v>
      </x:c>
      <x:c r="C20" s="26" t="str">
        <x:v>32 PASS</x:v>
      </x:c>
      <x:c r="D20" s="26" t="str"/>
      <x:c r="E20" s="26" t="str"/>
      <x:c r="F20" s="51" t="str">
        <x:v>Recency</x:v>
      </x:c>
      <x:c r="G20" s="26" t="str">
        <x:v>1–2</x:v>
      </x:c>
      <x:c r="H20" s="26" t="str">
        <x:v>Recent evidence rewarded without excluding canonical work</x:v>
      </x:c>
    </x:row>
    <x:row r="21">
      <x:c r="A21" s="26"/>
      <x:c r="B21" s="26"/>
      <x:c r="C21" s="26"/>
      <x:c r="D21" s="26"/>
      <x:c r="E21" s="26"/>
      <x:c r="F21" s="26"/>
      <x:c r="G21" s="26"/>
      <x:c r="H21" s="26"/>
    </x:row>
    <x:row r="22">
      <x:c r="A22" s="26"/>
      <x:c r="B22" s="26"/>
      <x:c r="C22" s="26"/>
      <x:c r="D22" s="26"/>
      <x:c r="E22" s="26"/>
      <x:c r="F22" s="26"/>
      <x:c r="G22" s="26"/>
      <x:c r="H22" s="26"/>
    </x:row>
    <x:row r="23">
      <x:c r="A23" s="62" t="str">
        <x:v>NEXT GATE</x:v>
      </x:c>
      <x:c r="B23" s="62" t="str">
        <x:v>Purpose</x:v>
      </x:c>
      <x:c r="C23" s="62" t="str">
        <x:v>Input</x:v>
      </x:c>
      <x:c r="D23" s="62" t="str">
        <x:v>Output</x:v>
      </x:c>
      <x:c r="E23" s="62" t="str">
        <x:v>Status</x:v>
      </x:c>
      <x:c r="F23" s="62" t="str">
        <x:v>Why it matters</x:v>
      </x:c>
      <x:c r="G23" s="26" t="str"/>
      <x:c r="H23" s="26" t="str"/>
    </x:row>
    <x:row r="24" ht="48" customHeight="1">
      <x:c r="A24" s="27" t="str">
        <x:v>Publication-level numerical lock</x:v>
      </x:c>
      <x:c r="B24" s="27" t="str">
        <x:v>Verify every number or forbid its use</x:v>
      </x:c>
      <x:c r="C24" s="27" t="str">
        <x:v>24 pivotal publication records + 32 claims</x:v>
      </x:c>
      <x:c r="D24" s="27" t="str">
        <x:v>Numerical gate</x:v>
      </x:c>
      <x:c r="E24" s="27" t="str">
        <x:v>PASS</x:v>
      </x:c>
      <x:c r="F24" s="27" t="str">
        <x:v>Zero unverified numerical claims are authorized</x:v>
      </x:c>
      <x:c r="G24" s="26" t="str"/>
      <x:c r="H24" s="26" t="str"/>
    </x:row>
    <x:row r="25" ht="48" customHeight="1">
      <x:c r="A25" s="27" t="str">
        <x:v>Final Lecture Architecture Lock</x:v>
      </x:c>
      <x:c r="B25" s="27" t="str">
        <x:v>Freeze parts/sections after research constraints are complete</x:v>
      </x:c>
      <x:c r="C25" s="27" t="str">
        <x:v>360-source corpus + claim/evidence map + numerical gate</x:v>
      </x:c>
      <x:c r="D25" s="27" t="str">
        <x:v>Final lecture architecture</x:v>
      </x:c>
      <x:c r="E25" s="27" t="str">
        <x:v>READY</x:v>
      </x:c>
      <x:c r="F25" s="27" t="str">
        <x:v>Evidence can still change structure before prose production</x:v>
      </x:c>
      <x:c r="G25" s="26" t="str"/>
      <x:c r="H25" s="26" t="str"/>
    </x:row>
    <x:row r="26" ht="48" customHeight="1">
      <x:c r="A26" s="27" t="str">
        <x:v>Manuscript drafting</x:v>
      </x:c>
      <x:c r="B26" s="27" t="str">
        <x:v>Write English master lecture after architecture lock</x:v>
      </x:c>
      <x:c r="C26" s="27" t="str">
        <x:v>Locked architecture + source of truth</x:v>
      </x:c>
      <x:c r="D26" s="27" t="str">
        <x:v>Full English canonical lecture</x:v>
      </x:c>
      <x:c r="E26" s="27" t="str">
        <x:v>HELD</x:v>
      </x:c>
      <x:c r="F26" s="27" t="str">
        <x:v>Keeps synthesis downstream of evidence</x:v>
      </x:c>
      <x:c r="G26" s="26" t="str"/>
      <x:c r="H26" s="26" t="str"/>
    </x:row>
    <x:row r="27" ht="48" customHeight="1">
      <x:c r="A27" s="27" t="str">
        <x:v>Assimilation package A–G</x:v>
      </x:c>
      <x:c r="B27" s="27" t="str">
        <x:v>Prepare only after final EN/HE lectures and explicit confirmation</x:v>
      </x:c>
      <x:c r="C27" s="27" t="str">
        <x:v>Canonical bilingual lectures + evidence system</x:v>
      </x:c>
      <x:c r="D27" s="27" t="str">
        <x:v>Engineering-grade Work package</x:v>
      </x:c>
      <x:c r="E27" s="27" t="str">
        <x:v>DEFERRED</x:v>
      </x:c>
      <x:c r="F27" s="27" t="str">
        <x:v>Separates scientific interpretation from site implementation</x:v>
      </x:c>
      <x:c r="G27" s="26" t="str"/>
      <x:c r="H27" s="26" t="str"/>
    </x:row>
  </x:sheetData>
  <x:mergeCells>
    <x:mergeCell ref="A1:H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2" hidden="0" customWidth="1"/>
    <x:col min="3" max="3" width="24" hidden="0" customWidth="1"/>
    <x:col min="4" max="4" width="46" hidden="0" customWidth="1"/>
    <x:col min="5" max="5" width="28" hidden="0" customWidth="1"/>
    <x:col min="6" max="6" width="8" hidden="0" customWidth="1"/>
    <x:col min="7" max="7" width="28" hidden="0" customWidth="1"/>
    <x:col min="8" max="8" width="18" hidden="0" customWidth="1"/>
    <x:col min="9" max="9" width="48" hidden="0" customWidth="1"/>
    <x:col min="10" max="10" width="11" hidden="0" customWidth="1"/>
    <x:col min="11" max="11" width="13" hidden="0" customWidth="1"/>
    <x:col min="12" max="12" width="11" hidden="0" customWidth="1"/>
    <x:col min="13" max="13" width="16" hidden="0" customWidth="1"/>
    <x:col min="14" max="14" width="9" hidden="0" customWidth="1"/>
    <x:col min="15" max="15" width="11" hidden="0" customWidth="1"/>
    <x:col min="16" max="16" width="10" hidden="0" customWidth="1"/>
    <x:col min="17" max="17" width="44" hidden="0" customWidth="1"/>
    <x:col min="18" max="18" width="11" hidden="0" customWidth="1"/>
    <x:col min="19" max="19" width="48" hidden="0" customWidth="1"/>
    <x:col min="20" max="20" width="12" hidden="0" customWidth="1"/>
    <x:col min="21" max="21" width="42" hidden="0" customWidth="1"/>
  </x:cols>
  <x:sheetData>
    <x:row r="1">
      <x:c r="A1" s="41" t="str">
        <x:v>LOCKED UNIQUE CORPUS — 380 UNIQUE · 360 INCLUDED · 20 HOLD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  <x:c r="L1" s="41"/>
      <x:c r="M1" s="41"/>
      <x:c r="N1" s="41"/>
      <x:c r="O1" s="41"/>
      <x:c r="P1" s="41"/>
      <x:c r="Q1" s="41"/>
      <x:c r="R1" s="41"/>
      <x:c r="S1" s="41"/>
      <x:c r="T1" s="41"/>
      <x:c r="U1" s="41"/>
    </x:row>
    <x:row r="3">
      <x:c r="A3" s="46" t="str">
        <x:v>Lock ID</x:v>
      </x:c>
      <x:c r="B3" s="46" t="str">
        <x:v>Role</x:v>
      </x:c>
      <x:c r="C3" s="46" t="str">
        <x:v>Lane</x:v>
      </x:c>
      <x:c r="D3" s="46" t="str">
        <x:v>Title</x:v>
      </x:c>
      <x:c r="E3" s="46" t="str">
        <x:v>Authors / Program</x:v>
      </x:c>
      <x:c r="F3" s="46" t="str">
        <x:v>Tier</x:v>
      </x:c>
      <x:c r="G3" s="46" t="str">
        <x:v>Evidence Role</x:v>
      </x:c>
      <x:c r="H3" s="46" t="str">
        <x:v>Source Stream</x:v>
      </x:c>
      <x:c r="I3" s="46" t="str">
        <x:v>Source URL</x:v>
      </x:c>
      <x:c r="J3" s="46" t="str">
        <x:v>Directness</x:v>
      </x:c>
      <x:c r="K3" s="46" t="str">
        <x:v>Evidence Quality</x:v>
      </x:c>
      <x:c r="L3" s="46" t="str">
        <x:v>FH Leverage</x:v>
      </x:c>
      <x:c r="M3" s="46" t="str">
        <x:v>Contradiction Value</x:v>
      </x:c>
      <x:c r="N3" s="46" t="str">
        <x:v>Recency</x:v>
      </x:c>
      <x:c r="O3" s="46" t="str">
        <x:v>Total Score</x:v>
      </x:c>
      <x:c r="P3" s="46" t="str">
        <x:v>Override</x:v>
      </x:c>
      <x:c r="Q3" s="46" t="str">
        <x:v>Override Reason</x:v>
      </x:c>
      <x:c r="R3" s="46" t="str">
        <x:v>Status</x:v>
      </x:c>
      <x:c r="S3" s="46" t="str">
        <x:v>Boundary / Notes</x:v>
      </x:c>
      <x:c r="T3" s="46" t="str">
        <x:v>Original ID</x:v>
      </x:c>
      <x:c r="U3" s="46" t="str">
        <x:v>Normalized Title</x:v>
      </x:c>
    </x:row>
    <x:row r="4">
      <x:c r="A4" s="27" t="str">
        <x:v>L001</x:v>
      </x:c>
      <x:c r="B4" s="27" t="str">
        <x:v>Spine</x:v>
      </x:c>
      <x:c r="C4" s="27" t="str">
        <x:v>Attachment</x:v>
      </x:c>
      <x:c r="D4" s="27" t="str">
        <x:v>An attachment perspective on psychopathology</x:v>
      </x:c>
      <x:c r="E4" s="27" t="str">
        <x:v>Mikulincer &amp; Shaver</x:v>
      </x:c>
      <x:c r="F4" s="27" t="str">
        <x:v>A</x:v>
      </x:c>
      <x:c r="G4" s="27" t="str">
        <x:v>Major review</x:v>
      </x:c>
      <x:c r="H4" s="27" t="str">
        <x:v>Pass2 curated spine</x:v>
      </x:c>
      <x:c r="I4" s="27" t="str">
        <x:v>https://onlinelibrary.wiley.com/doi/pdfdirect/10.1016/j.wpsyc.2012.01.003</x:v>
      </x:c>
      <x:c r="J4" s="27" t="n">
        <x:v>3</x:v>
      </x:c>
      <x:c r="K4" s="27" t="n">
        <x:v>3</x:v>
      </x:c>
      <x:c r="L4" s="27" t="n">
        <x:v>2</x:v>
      </x:c>
      <x:c r="M4" s="27" t="n">
        <x:v>1</x:v>
      </x:c>
      <x:c r="N4" s="27" t="n">
        <x:v>1</x:v>
      </x:c>
      <x:c r="O4" s="27" t="n">
        <x:f>SUM(J4:N4)</x:f>
        <x:v>10</x:v>
      </x:c>
      <x:c r="P4" s="27" t="str">
        <x:v>NO</x:v>
      </x:c>
      <x:c r="Q4" s="27" t="str"/>
      <x:c r="R4" s="27" t="str">
        <x:f>IF(B4="Spine","INCLUDE",IF(OR(O4&gt;=7,P4="YES"),"INCLUDE","HOLD"))</x:f>
        <x:v>INCLUDE</x:v>
      </x:c>
      <x:c r="S4" s="27" t="str">
        <x:v>Broad review; not causal proof</x:v>
      </x:c>
      <x:c r="T4" s="27" t="str">
        <x:v>S001</x:v>
      </x:c>
      <x:c r="U4" s="27" t="str">
        <x:v>an attachment perspective on psychopathology</x:v>
      </x:c>
    </x:row>
    <x:row r="5">
      <x:c r="A5" s="27" t="str">
        <x:v>L002</x:v>
      </x:c>
      <x:c r="B5" s="27" t="str">
        <x:v>Spine</x:v>
      </x:c>
      <x:c r="C5" s="27" t="str">
        <x:v>Attachment</x:v>
      </x:c>
      <x:c r="D5" s="27" t="str">
        <x:v>A functional neuro-anatomical model of human attachment (NAMA)</x:v>
      </x:c>
      <x:c r="E5" s="27" t="str">
        <x:v>Long, Verbeke, Ein-Dor, Vrtička</x:v>
      </x:c>
      <x:c r="F5" s="27" t="str">
        <x:v>B</x:v>
      </x:c>
      <x:c r="G5" s="27" t="str">
        <x:v>Integrative social neuroscience model</x:v>
      </x:c>
      <x:c r="H5" s="27" t="str">
        <x:v>Pass2 curated spine</x:v>
      </x:c>
      <x:c r="I5" s="27" t="str">
        <x:v>https://www.sciencedirect.com/science/article/pii/S0010945220300356/pdf</x:v>
      </x:c>
      <x:c r="J5" s="27" t="n">
        <x:v>3</x:v>
      </x:c>
      <x:c r="K5" s="27" t="n">
        <x:v>1</x:v>
      </x:c>
      <x:c r="L5" s="27" t="n">
        <x:v>2</x:v>
      </x:c>
      <x:c r="M5" s="27" t="n">
        <x:v>1</x:v>
      </x:c>
      <x:c r="N5" s="27" t="n">
        <x:v>1</x:v>
      </x:c>
      <x:c r="O5" s="27" t="n">
        <x:f>SUM(J5:N5)</x:f>
        <x:v>8</x:v>
      </x:c>
      <x:c r="P5" s="27" t="str">
        <x:v>NO</x:v>
      </x:c>
      <x:c r="Q5" s="27" t="str"/>
      <x:c r="R5" s="27" t="str">
        <x:f>IF(B5="Spine","INCLUDE",IF(OR(O5&gt;=7,P5="YES"),"INCLUDE","HOLD"))</x:f>
        <x:v>INCLUDE</x:v>
      </x:c>
      <x:c r="S5" s="27" t="str">
        <x:v>Model integrates heterogeneous paradigms</x:v>
      </x:c>
      <x:c r="T5" s="27" t="str">
        <x:v>S002</x:v>
      </x:c>
      <x:c r="U5" s="27" t="str">
        <x:v>a functional neuro anatomical model of human attachment nama</x:v>
      </x:c>
    </x:row>
    <x:row r="6">
      <x:c r="A6" s="27" t="str">
        <x:v>L003</x:v>
      </x:c>
      <x:c r="B6" s="27" t="str">
        <x:v>Spine</x:v>
      </x:c>
      <x:c r="C6" s="27" t="str">
        <x:v>Attachment</x:v>
      </x:c>
      <x:c r="D6" s="27" t="str">
        <x:v>Sensitive periods in human social development</x:v>
      </x:c>
      <x:c r="E6" s="27" t="str">
        <x:v>Feldman</x:v>
      </x:c>
      <x:c r="F6" s="27" t="str">
        <x:v>A</x:v>
      </x:c>
      <x:c r="G6" s="27" t="str">
        <x:v>Developmental review</x:v>
      </x:c>
      <x:c r="H6" s="27" t="str">
        <x:v>Pass2 curated spine</x:v>
      </x:c>
      <x:c r="I6" s="27" t="str">
        <x:v>https://www.cambridge.org/core/services/aop-cambridge-core/content/view/8B2635F5FD4CE2A029EAB653B5D0A212/S0954579415000048a.pdf</x:v>
      </x:c>
      <x:c r="J6" s="27" t="n">
        <x:v>3</x:v>
      </x:c>
      <x:c r="K6" s="27" t="n">
        <x:v>3</x:v>
      </x:c>
      <x:c r="L6" s="27" t="n">
        <x:v>2</x:v>
      </x:c>
      <x:c r="M6" s="27" t="n">
        <x:v>1</x:v>
      </x:c>
      <x:c r="N6" s="27" t="n">
        <x:v>1</x:v>
      </x:c>
      <x:c r="O6" s="27" t="n">
        <x:f>SUM(J6:N6)</x:f>
        <x:v>10</x:v>
      </x:c>
      <x:c r="P6" s="27" t="str">
        <x:v>NO</x:v>
      </x:c>
      <x:c r="Q6" s="27" t="str"/>
      <x:c r="R6" s="27" t="str">
        <x:f>IF(B6="Spine","INCLUDE",IF(OR(O6&gt;=7,P6="YES"),"INCLUDE","HOLD"))</x:f>
        <x:v>INCLUDE</x:v>
      </x:c>
      <x:c r="S6" s="27" t="str">
        <x:v>Sensitive period evidence not uniform</x:v>
      </x:c>
      <x:c r="T6" s="27" t="str">
        <x:v>S003</x:v>
      </x:c>
      <x:c r="U6" s="27" t="str">
        <x:v>sensitive periods in human social development</x:v>
      </x:c>
    </x:row>
    <x:row r="7">
      <x:c r="A7" s="27" t="str">
        <x:v>L004</x:v>
      </x:c>
      <x:c r="B7" s="27" t="str">
        <x:v>Spine</x:v>
      </x:c>
      <x:c r="C7" s="27" t="str">
        <x:v>Attachment</x:v>
      </x:c>
      <x:c r="D7" s="27" t="str">
        <x:v>The Parent's Capacity to Treat the Child as a Psychological Agent</x:v>
      </x:c>
      <x:c r="E7" s="27" t="str">
        <x:v>Sharp &amp; Fonagy</x:v>
      </x:c>
      <x:c r="F7" s="27" t="str">
        <x:v>B</x:v>
      </x:c>
      <x:c r="G7" s="27" t="str">
        <x:v>Developmental psychopathology review</x:v>
      </x:c>
      <x:c r="H7" s="27" t="str">
        <x:v>Pass2 curated spine</x:v>
      </x:c>
      <x:c r="I7" s="27" t="str">
        <x:v>https://discovery.ucl.ac.uk/150118/1/Fonagy_child_as_agent_template_resubmitted_12_18_WB.pdf</x:v>
      </x:c>
      <x:c r="J7" s="27" t="n">
        <x:v>3</x:v>
      </x:c>
      <x:c r="K7" s="27" t="n">
        <x:v>3</x:v>
      </x:c>
      <x:c r="L7" s="27" t="n">
        <x:v>2</x:v>
      </x:c>
      <x:c r="M7" s="27" t="n">
        <x:v>0</x:v>
      </x:c>
      <x:c r="N7" s="27" t="n">
        <x:v>1</x:v>
      </x:c>
      <x:c r="O7" s="27" t="n">
        <x:f>SUM(J7:N7)</x:f>
        <x:v>9</x:v>
      </x:c>
      <x:c r="P7" s="27" t="str">
        <x:v>NO</x:v>
      </x:c>
      <x:c r="Q7" s="27" t="str"/>
      <x:c r="R7" s="27" t="str">
        <x:f>IF(B7="Spine","INCLUDE",IF(OR(O7&gt;=7,P7="YES"),"INCLUDE","HOLD"))</x:f>
        <x:v>INCLUDE</x:v>
      </x:c>
      <x:c r="S7" s="27" t="str">
        <x:v>Construct measurement varies</x:v>
      </x:c>
      <x:c r="T7" s="27" t="str">
        <x:v>S004</x:v>
      </x:c>
      <x:c r="U7" s="27" t="str">
        <x:v>the parent s capacity to treat the child as a psychological agent</x:v>
      </x:c>
    </x:row>
    <x:row r="8">
      <x:c r="A8" s="27" t="str">
        <x:v>L005</x:v>
      </x:c>
      <x:c r="B8" s="27" t="str">
        <x:v>Spine</x:v>
      </x:c>
      <x:c r="C8" s="27" t="str">
        <x:v>Attachment</x:v>
      </x:c>
      <x:c r="D8" s="27" t="str">
        <x:v>Parental Reflective Functioning: Theory, Research, and Clinical Applications</x:v>
      </x:c>
      <x:c r="E8" s="27" t="str">
        <x:v>Luyten et al.</x:v>
      </x:c>
      <x:c r="F8" s="27" t="str">
        <x:v>B</x:v>
      </x:c>
      <x:c r="G8" s="27" t="str">
        <x:v>Review</x:v>
      </x:c>
      <x:c r="H8" s="27" t="str">
        <x:v>Pass2 curated spine</x:v>
      </x:c>
      <x:c r="I8" s="27" t="str">
        <x:v>https://discovery.ucl.ac.uk/1498813/3/Fonagy_aPSC_parental%20reflective%20functioningFINAL.pdf</x:v>
      </x:c>
      <x:c r="J8" s="27" t="n">
        <x:v>3</x:v>
      </x:c>
      <x:c r="K8" s="27" t="n">
        <x:v>3</x:v>
      </x:c>
      <x:c r="L8" s="27" t="n">
        <x:v>2</x:v>
      </x:c>
      <x:c r="M8" s="27" t="n">
        <x:v>0</x:v>
      </x:c>
      <x:c r="N8" s="27" t="n">
        <x:v>1</x:v>
      </x:c>
      <x:c r="O8" s="27" t="n">
        <x:f>SUM(J8:N8)</x:f>
        <x:v>9</x:v>
      </x:c>
      <x:c r="P8" s="27" t="str">
        <x:v>NO</x:v>
      </x:c>
      <x:c r="Q8" s="27" t="str"/>
      <x:c r="R8" s="27" t="str">
        <x:f>IF(B8="Spine","INCLUDE",IF(OR(O8&gt;=7,P8="YES"),"INCLUDE","HOLD"))</x:f>
        <x:v>INCLUDE</x:v>
      </x:c>
      <x:c r="S8" s="27" t="str">
        <x:v>Theory-heavy</x:v>
      </x:c>
      <x:c r="T8" s="27" t="str">
        <x:v>S005</x:v>
      </x:c>
      <x:c r="U8" s="27" t="str">
        <x:v>parental reflective functioning theory research and clinical applications</x:v>
      </x:c>
    </x:row>
    <x:row r="9">
      <x:c r="A9" s="27" t="str">
        <x:v>L006</x:v>
      </x:c>
      <x:c r="B9" s="27" t="str">
        <x:v>Spine</x:v>
      </x:c>
      <x:c r="C9" s="27" t="str">
        <x:v>Attachment</x:v>
      </x:c>
      <x:c r="D9" s="27" t="str">
        <x:v>Early Adverse Experiences and the Developing Brain</x:v>
      </x:c>
      <x:c r="E9" s="27" t="str">
        <x:v>Bick &amp; Nelson</x:v>
      </x:c>
      <x:c r="F9" s="27" t="str">
        <x:v>A</x:v>
      </x:c>
      <x:c r="G9" s="27" t="str">
        <x:v>Review</x:v>
      </x:c>
      <x:c r="H9" s="27" t="str">
        <x:v>Pass2 curated spine</x:v>
      </x:c>
      <x:c r="I9" s="27" t="str">
        <x:v>https://www.nature.com/articles/npp2015252.pdf</x:v>
      </x:c>
      <x:c r="J9" s="27" t="n">
        <x:v>3</x:v>
      </x:c>
      <x:c r="K9" s="27" t="n">
        <x:v>3</x:v>
      </x:c>
      <x:c r="L9" s="27" t="n">
        <x:v>2</x:v>
      </x:c>
      <x:c r="M9" s="27" t="n">
        <x:v>1</x:v>
      </x:c>
      <x:c r="N9" s="27" t="n">
        <x:v>1</x:v>
      </x:c>
      <x:c r="O9" s="27" t="n">
        <x:f>SUM(J9:N9)</x:f>
        <x:v>10</x:v>
      </x:c>
      <x:c r="P9" s="27" t="str">
        <x:v>NO</x:v>
      </x:c>
      <x:c r="Q9" s="27" t="str"/>
      <x:c r="R9" s="27" t="str">
        <x:f>IF(B9="Spine","INCLUDE",IF(OR(O9&gt;=7,P9="YES"),"INCLUDE","HOLD"))</x:f>
        <x:v>INCLUDE</x:v>
      </x:c>
      <x:c r="S9" s="27" t="str">
        <x:v>Adversity is heterogeneous</x:v>
      </x:c>
      <x:c r="T9" s="27" t="str">
        <x:v>S006</x:v>
      </x:c>
      <x:c r="U9" s="27" t="str">
        <x:v>early adverse experiences and the developing brain</x:v>
      </x:c>
    </x:row>
    <x:row r="10">
      <x:c r="A10" s="27" t="str">
        <x:v>L007</x:v>
      </x:c>
      <x:c r="B10" s="27" t="str">
        <x:v>Spine</x:v>
      </x:c>
      <x:c r="C10" s="27" t="str">
        <x:v>Attachment</x:v>
      </x:c>
      <x:c r="D10" s="27" t="str">
        <x:v>Early life stress and development: potential mechanisms for adverse outcomes</x:v>
      </x:c>
      <x:c r="E10" s="27" t="str">
        <x:v>Smith &amp; Pollak</x:v>
      </x:c>
      <x:c r="F10" s="27" t="str">
        <x:v>A</x:v>
      </x:c>
      <x:c r="G10" s="27" t="str">
        <x:v>Review</x:v>
      </x:c>
      <x:c r="H10" s="27" t="str">
        <x:v>Pass2 curated spine</x:v>
      </x:c>
      <x:c r="I10" s="27" t="str">
        <x:v>https://jneurodevdisorders.biomedcentral.com/counter/pdf/10.1186/s11689-020-09337-y</x:v>
      </x:c>
      <x:c r="J10" s="27" t="n">
        <x:v>3</x:v>
      </x:c>
      <x:c r="K10" s="27" t="n">
        <x:v>3</x:v>
      </x:c>
      <x:c r="L10" s="27" t="n">
        <x:v>2</x:v>
      </x:c>
      <x:c r="M10" s="27" t="n">
        <x:v>0</x:v>
      </x:c>
      <x:c r="N10" s="27" t="n">
        <x:v>1</x:v>
      </x:c>
      <x:c r="O10" s="27" t="n">
        <x:f>SUM(J10:N10)</x:f>
        <x:v>9</x:v>
      </x:c>
      <x:c r="P10" s="27" t="str">
        <x:v>NO</x:v>
      </x:c>
      <x:c r="Q10" s="27" t="str"/>
      <x:c r="R10" s="27" t="str">
        <x:f>IF(B10="Spine","INCLUDE",IF(OR(O10&gt;=7,P10="YES"),"INCLUDE","HOLD"))</x:f>
        <x:v>INCLUDE</x:v>
      </x:c>
      <x:c r="S10" s="27" t="str">
        <x:v>Mechanisms vary across exposure type</x:v>
      </x:c>
      <x:c r="T10" s="27" t="str">
        <x:v>S007</x:v>
      </x:c>
      <x:c r="U10" s="27" t="str">
        <x:v>early life stress and development potential mechanisms for adverse outcomes</x:v>
      </x:c>
    </x:row>
    <x:row r="11">
      <x:c r="A11" s="27" t="str">
        <x:v>L008</x:v>
      </x:c>
      <x:c r="B11" s="27" t="str">
        <x:v>Spine</x:v>
      </x:c>
      <x:c r="C11" s="27" t="str">
        <x:v>Social buffering</x:v>
      </x:c>
      <x:c r="D11" s="27" t="str">
        <x:v>The role of oxytocin in social bonding, stress regulation and mental health</x:v>
      </x:c>
      <x:c r="E11" s="27" t="str">
        <x:v>Olff et al.</x:v>
      </x:c>
      <x:c r="F11" s="27" t="str">
        <x:v>A</x:v>
      </x:c>
      <x:c r="G11" s="27" t="str">
        <x:v>Major review</x:v>
      </x:c>
      <x:c r="H11" s="27" t="str">
        <x:v>Pass2 curated spine</x:v>
      </x:c>
      <x:c r="I11" s="27" t="str">
        <x:v>https://www.sciencedirect.com/science/article/pii/S0306453013002369/pdf</x:v>
      </x:c>
      <x:c r="J11" s="27" t="n">
        <x:v>3</x:v>
      </x:c>
      <x:c r="K11" s="27" t="n">
        <x:v>3</x:v>
      </x:c>
      <x:c r="L11" s="27" t="n">
        <x:v>3</x:v>
      </x:c>
      <x:c r="M11" s="27" t="n">
        <x:v>0</x:v>
      </x:c>
      <x:c r="N11" s="27" t="n">
        <x:v>1</x:v>
      </x:c>
      <x:c r="O11" s="27" t="n">
        <x:f>SUM(J11:N11)</x:f>
        <x:v>10</x:v>
      </x:c>
      <x:c r="P11" s="27" t="str">
        <x:v>NO</x:v>
      </x:c>
      <x:c r="Q11" s="27" t="str"/>
      <x:c r="R11" s="27" t="str">
        <x:f>IF(B11="Spine","INCLUDE",IF(OR(O11&gt;=7,P11="YES"),"INCLUDE","HOLD"))</x:f>
        <x:v>INCLUDE</x:v>
      </x:c>
      <x:c r="S11" s="27" t="str">
        <x:v>Strong context dependence</x:v>
      </x:c>
      <x:c r="T11" s="27" t="str">
        <x:v>S008</x:v>
      </x:c>
      <x:c r="U11" s="27" t="str">
        <x:v>the role of oxytocin in social bonding stress regulation and mental health</x:v>
      </x:c>
    </x:row>
    <x:row r="12">
      <x:c r="A12" s="27" t="str">
        <x:v>L009</x:v>
      </x:c>
      <x:c r="B12" s="27" t="str">
        <x:v>Spine</x:v>
      </x:c>
      <x:c r="C12" s="27" t="str">
        <x:v>Social buffering</x:v>
      </x:c>
      <x:c r="D12" s="27" t="str">
        <x:v>Neuroendocrinology of coping styles</x:v>
      </x:c>
      <x:c r="E12" s="27" t="str">
        <x:v>Koolhaas et al.</x:v>
      </x:c>
      <x:c r="F12" s="27" t="str">
        <x:v>A</x:v>
      </x:c>
      <x:c r="G12" s="27" t="str">
        <x:v>Review</x:v>
      </x:c>
      <x:c r="H12" s="27" t="str">
        <x:v>Pass2 curated spine</x:v>
      </x:c>
      <x:c r="I12" s="27" t="str">
        <x:v>https://research.rug.nl/files/6750004/2010FrontNeuroendocrinolKoolhaas.pdf</x:v>
      </x:c>
      <x:c r="J12" s="27" t="n">
        <x:v>3</x:v>
      </x:c>
      <x:c r="K12" s="27" t="n">
        <x:v>3</x:v>
      </x:c>
      <x:c r="L12" s="27" t="n">
        <x:v>3</x:v>
      </x:c>
      <x:c r="M12" s="27" t="n">
        <x:v>0</x:v>
      </x:c>
      <x:c r="N12" s="27" t="n">
        <x:v>1</x:v>
      </x:c>
      <x:c r="O12" s="27" t="n">
        <x:f>SUM(J12:N12)</x:f>
        <x:v>10</x:v>
      </x:c>
      <x:c r="P12" s="27" t="str">
        <x:v>NO</x:v>
      </x:c>
      <x:c r="Q12" s="27" t="str"/>
      <x:c r="R12" s="27" t="str">
        <x:f>IF(B12="Spine","INCLUDE",IF(OR(O12&gt;=7,P12="YES"),"INCLUDE","HOLD"))</x:f>
        <x:v>INCLUDE</x:v>
      </x:c>
      <x:c r="S12" s="27" t="str">
        <x:v>Animal-to-human transfer limits</x:v>
      </x:c>
      <x:c r="T12" s="27" t="str">
        <x:v>S009</x:v>
      </x:c>
      <x:c r="U12" s="27" t="str">
        <x:v>neuroendocrinology of coping styles</x:v>
      </x:c>
    </x:row>
    <x:row r="13">
      <x:c r="A13" s="27" t="str">
        <x:v>L010</x:v>
      </x:c>
      <x:c r="B13" s="27" t="str">
        <x:v>Spine</x:v>
      </x:c>
      <x:c r="C13" s="27" t="str">
        <x:v>Social buffering</x:v>
      </x:c>
      <x:c r="D13" s="27" t="str">
        <x:v>Modulation of the HPA Axis by Early Life Stress Exposure</x:v>
      </x:c>
      <x:c r="E13" s="27" t="str">
        <x:v>van Bodegom et al.</x:v>
      </x:c>
      <x:c r="F13" s="27" t="str">
        <x:v>A</x:v>
      </x:c>
      <x:c r="G13" s="27" t="str">
        <x:v>Review</x:v>
      </x:c>
      <x:c r="H13" s="27" t="str">
        <x:v>Pass2 curated spine</x:v>
      </x:c>
      <x:c r="I13" s="27" t="str">
        <x:v>https://www.frontiersin.org/articles/10.3389/fncel.2017.00087/pdf</x:v>
      </x:c>
      <x:c r="J13" s="27" t="n">
        <x:v>3</x:v>
      </x:c>
      <x:c r="K13" s="27" t="n">
        <x:v>3</x:v>
      </x:c>
      <x:c r="L13" s="27" t="n">
        <x:v>3</x:v>
      </x:c>
      <x:c r="M13" s="27" t="n">
        <x:v>0</x:v>
      </x:c>
      <x:c r="N13" s="27" t="n">
        <x:v>1</x:v>
      </x:c>
      <x:c r="O13" s="27" t="n">
        <x:f>SUM(J13:N13)</x:f>
        <x:v>10</x:v>
      </x:c>
      <x:c r="P13" s="27" t="str">
        <x:v>NO</x:v>
      </x:c>
      <x:c r="Q13" s="27" t="str"/>
      <x:c r="R13" s="27" t="str">
        <x:f>IF(B13="Spine","INCLUDE",IF(OR(O13&gt;=7,P13="YES"),"INCLUDE","HOLD"))</x:f>
        <x:v>INCLUDE</x:v>
      </x:c>
      <x:c r="S13" s="27" t="str">
        <x:v>Mostly developmental/preclinical integration</x:v>
      </x:c>
      <x:c r="T13" s="27" t="str">
        <x:v>S010</x:v>
      </x:c>
      <x:c r="U13" s="27" t="str">
        <x:v>modulation of the hpa axis by early life stress exposure</x:v>
      </x:c>
    </x:row>
    <x:row r="14">
      <x:c r="A14" s="27" t="str">
        <x:v>L011</x:v>
      </x:c>
      <x:c r="B14" s="27" t="str">
        <x:v>Spine</x:v>
      </x:c>
      <x:c r="C14" s="27" t="str">
        <x:v>Social buffering</x:v>
      </x:c>
      <x:c r="D14" s="27" t="str">
        <x:v>Annual Research Review: Early adversity, HPA axis, and child psychopathology</x:v>
      </x:c>
      <x:c r="E14" s="27" t="str">
        <x:v>Koss &amp; Gunnar</x:v>
      </x:c>
      <x:c r="F14" s="27" t="str">
        <x:v>A</x:v>
      </x:c>
      <x:c r="G14" s="27" t="str">
        <x:v>Major review</x:v>
      </x:c>
      <x:c r="H14" s="27" t="str">
        <x:v>Pass2 curated spine</x:v>
      </x:c>
      <x:c r="I14" s="27" t="str">
        <x:v>https://onlinelibrary.wiley.com/doi/pdfdirect/10.1111/jcpp.12784</x:v>
      </x:c>
      <x:c r="J14" s="27" t="n">
        <x:v>3</x:v>
      </x:c>
      <x:c r="K14" s="27" t="n">
        <x:v>3</x:v>
      </x:c>
      <x:c r="L14" s="27" t="n">
        <x:v>3</x:v>
      </x:c>
      <x:c r="M14" s="27" t="n">
        <x:v>2</x:v>
      </x:c>
      <x:c r="N14" s="27" t="n">
        <x:v>1</x:v>
      </x:c>
      <x:c r="O14" s="27" t="n">
        <x:f>SUM(J14:N14)</x:f>
        <x:v>12</x:v>
      </x:c>
      <x:c r="P14" s="27" t="str">
        <x:v>NO</x:v>
      </x:c>
      <x:c r="Q14" s="27" t="str"/>
      <x:c r="R14" s="27" t="str">
        <x:f>IF(B14="Spine","INCLUDE",IF(OR(O14&gt;=7,P14="YES"),"INCLUDE","HOLD"))</x:f>
        <x:v>INCLUDE</x:v>
      </x:c>
      <x:c r="S14" s="27" t="str">
        <x:v>Developmental moderators substantial</x:v>
      </x:c>
      <x:c r="T14" s="27" t="str">
        <x:v>S011</x:v>
      </x:c>
      <x:c r="U14" s="27" t="str">
        <x:v>annual research review early adversity hpa axis and child psychopathology</x:v>
      </x:c>
    </x:row>
    <x:row r="15">
      <x:c r="A15" s="27" t="str">
        <x:v>L012</x:v>
      </x:c>
      <x:c r="B15" s="27" t="str">
        <x:v>Spine</x:v>
      </x:c>
      <x:c r="C15" s="27" t="str">
        <x:v>Social buffering</x:v>
      </x:c>
      <x:c r="D15" s="27" t="str">
        <x:v>Ten Surprising Facts About Stressful Life Events and Disease Risk</x:v>
      </x:c>
      <x:c r="E15" s="27" t="str">
        <x:v>Cohen, Murphy, Prather</x:v>
      </x:c>
      <x:c r="F15" s="27" t="str">
        <x:v>A</x:v>
      </x:c>
      <x:c r="G15" s="27" t="str">
        <x:v>Review</x:v>
      </x:c>
      <x:c r="H15" s="27" t="str">
        <x:v>Pass2 curated spine</x:v>
      </x:c>
      <x:c r="I15" s="27" t="str">
        <x:v>https://www.annualreviews.org/doi/pdf/10.1146/annurev-psych-010418-102857</x:v>
      </x:c>
      <x:c r="J15" s="27" t="n">
        <x:v>3</x:v>
      </x:c>
      <x:c r="K15" s="27" t="n">
        <x:v>3</x:v>
      </x:c>
      <x:c r="L15" s="27" t="n">
        <x:v>3</x:v>
      </x:c>
      <x:c r="M15" s="27" t="n">
        <x:v>1</x:v>
      </x:c>
      <x:c r="N15" s="27" t="n">
        <x:v>1</x:v>
      </x:c>
      <x:c r="O15" s="27" t="n">
        <x:f>SUM(J15:N15)</x:f>
        <x:v>11</x:v>
      </x:c>
      <x:c r="P15" s="27" t="str">
        <x:v>NO</x:v>
      </x:c>
      <x:c r="Q15" s="27" t="str"/>
      <x:c r="R15" s="27" t="str">
        <x:f>IF(B15="Spine","INCLUDE",IF(OR(O15&gt;=7,P15="YES"),"INCLUDE","HOLD"))</x:f>
        <x:v>INCLUDE</x:v>
      </x:c>
      <x:c r="S15" s="27" t="str">
        <x:v>Not specific to attachment</x:v>
      </x:c>
      <x:c r="T15" s="27" t="str">
        <x:v>S012</x:v>
      </x:c>
      <x:c r="U15" s="27" t="str">
        <x:v>ten surprising facts about stressful life events and disease risk</x:v>
      </x:c>
    </x:row>
    <x:row r="16">
      <x:c r="A16" s="27" t="str">
        <x:v>L013</x:v>
      </x:c>
      <x:c r="B16" s="27" t="str">
        <x:v>Spine</x:v>
      </x:c>
      <x:c r="C16" s="27" t="str">
        <x:v>Co-regulation</x:v>
      </x:c>
      <x:c r="D16" s="27" t="str">
        <x:v>The psychology of emotion regulation: An integrative review</x:v>
      </x:c>
      <x:c r="E16" s="27" t="str">
        <x:v>Koole</x:v>
      </x:c>
      <x:c r="F16" s="27" t="str">
        <x:v>A</x:v>
      </x:c>
      <x:c r="G16" s="27" t="str">
        <x:v>Integrative review</x:v>
      </x:c>
      <x:c r="H16" s="27" t="str">
        <x:v>Pass2 curated spine</x:v>
      </x:c>
      <x:c r="I16" s="27" t="str">
        <x:v>https://research.vu.nl/files/2599118/Koole%20Cognition%20and%20Emotion%2023(1)%202009%20u.pdf</x:v>
      </x:c>
      <x:c r="J16" s="27" t="n">
        <x:v>3</x:v>
      </x:c>
      <x:c r="K16" s="27" t="n">
        <x:v>3</x:v>
      </x:c>
      <x:c r="L16" s="27" t="n">
        <x:v>1</x:v>
      </x:c>
      <x:c r="M16" s="27" t="n">
        <x:v>2</x:v>
      </x:c>
      <x:c r="N16" s="27" t="n">
        <x:v>1</x:v>
      </x:c>
      <x:c r="O16" s="27" t="n">
        <x:f>SUM(J16:N16)</x:f>
        <x:v>10</x:v>
      </x:c>
      <x:c r="P16" s="27" t="str">
        <x:v>NO</x:v>
      </x:c>
      <x:c r="Q16" s="27" t="str"/>
      <x:c r="R16" s="27" t="str">
        <x:f>IF(B16="Spine","INCLUDE",IF(OR(O16&gt;=7,P16="YES"),"INCLUDE","HOLD"))</x:f>
        <x:v>INCLUDE</x:v>
      </x:c>
      <x:c r="S16" s="27" t="str">
        <x:v>Not dyad-specific</x:v>
      </x:c>
      <x:c r="T16" s="27" t="str">
        <x:v>S013</x:v>
      </x:c>
      <x:c r="U16" s="27" t="str">
        <x:v>the psychology of emotion regulation an integrative review</x:v>
      </x:c>
    </x:row>
    <x:row r="17">
      <x:c r="A17" s="27" t="str">
        <x:v>L014</x:v>
      </x:c>
      <x:c r="B17" s="27" t="str">
        <x:v>Spine</x:v>
      </x:c>
      <x:c r="C17" s="27" t="str">
        <x:v>Co-regulation</x:v>
      </x:c>
      <x:c r="D17" s="27" t="str">
        <x:v>Relational regulation theory</x:v>
      </x:c>
      <x:c r="E17" s="27" t="str">
        <x:v>Lakey &amp; Orehek</x:v>
      </x:c>
      <x:c r="F17" s="27" t="str">
        <x:v>B</x:v>
      </x:c>
      <x:c r="G17" s="27" t="str">
        <x:v>Theory/review</x:v>
      </x:c>
      <x:c r="H17" s="27" t="str">
        <x:v>Pass2 curated spine</x:v>
      </x:c>
      <x:c r="I17" s="27" t="str">
        <x:v>https://research.rug.nl/files/149972773/Relational_Regulation_Theory_A_New_Approach_to_Explain_the_Link_Between.pdf</x:v>
      </x:c>
      <x:c r="J17" s="27" t="n">
        <x:v>3</x:v>
      </x:c>
      <x:c r="K17" s="27" t="n">
        <x:v>3</x:v>
      </x:c>
      <x:c r="L17" s="27" t="n">
        <x:v>1</x:v>
      </x:c>
      <x:c r="M17" s="27" t="n">
        <x:v>0</x:v>
      </x:c>
      <x:c r="N17" s="27" t="n">
        <x:v>1</x:v>
      </x:c>
      <x:c r="O17" s="27" t="n">
        <x:f>SUM(J17:N17)</x:f>
        <x:v>8</x:v>
      </x:c>
      <x:c r="P17" s="27" t="str">
        <x:v>NO</x:v>
      </x:c>
      <x:c r="Q17" s="27" t="str"/>
      <x:c r="R17" s="27" t="str">
        <x:f>IF(B17="Spine","INCLUDE",IF(OR(O17&gt;=7,P17="YES"),"INCLUDE","HOLD"))</x:f>
        <x:v>INCLUDE</x:v>
      </x:c>
      <x:c r="S17" s="27" t="str">
        <x:v>Theory needs mechanistic triangulation</x:v>
      </x:c>
      <x:c r="T17" s="27" t="str">
        <x:v>S014</x:v>
      </x:c>
      <x:c r="U17" s="27" t="str">
        <x:v>relational regulation theory</x:v>
      </x:c>
    </x:row>
    <x:row r="18">
      <x:c r="A18" s="27" t="str">
        <x:v>L015</x:v>
      </x:c>
      <x:c r="B18" s="27" t="str">
        <x:v>Spine</x:v>
      </x:c>
      <x:c r="C18" s="27" t="str">
        <x:v>Co-regulation</x:v>
      </x:c>
      <x:c r="D18" s="27" t="str">
        <x:v>Resilience in Development and Psychopathology: Multisystem Perspectives</x:v>
      </x:c>
      <x:c r="E18" s="27" t="str">
        <x:v>Masten et al.</x:v>
      </x:c>
      <x:c r="F18" s="27" t="str">
        <x:v>A</x:v>
      </x:c>
      <x:c r="G18" s="27" t="str">
        <x:v>Major review</x:v>
      </x:c>
      <x:c r="H18" s="27" t="str">
        <x:v>Pass2 curated spine</x:v>
      </x:c>
      <x:c r="I18" s="27" t="str">
        <x:v>https://www.annualreviews.org/doi/pdf/10.1146/annurev-clinpsy-081219-120307</x:v>
      </x:c>
      <x:c r="J18" s="27" t="n">
        <x:v>3</x:v>
      </x:c>
      <x:c r="K18" s="27" t="n">
        <x:v>3</x:v>
      </x:c>
      <x:c r="L18" s="27" t="n">
        <x:v>1</x:v>
      </x:c>
      <x:c r="M18" s="27" t="n">
        <x:v>0</x:v>
      </x:c>
      <x:c r="N18" s="27" t="n">
        <x:v>1</x:v>
      </x:c>
      <x:c r="O18" s="27" t="n">
        <x:f>SUM(J18:N18)</x:f>
        <x:v>8</x:v>
      </x:c>
      <x:c r="P18" s="27" t="str">
        <x:v>NO</x:v>
      </x:c>
      <x:c r="Q18" s="27" t="str"/>
      <x:c r="R18" s="27" t="str">
        <x:f>IF(B18="Spine","INCLUDE",IF(OR(O18&gt;=7,P18="YES"),"INCLUDE","HOLD"))</x:f>
        <x:v>INCLUDE</x:v>
      </x:c>
      <x:c r="S18" s="27" t="str">
        <x:v>Broad framework</x:v>
      </x:c>
      <x:c r="T18" s="27" t="str">
        <x:v>S015</x:v>
      </x:c>
      <x:c r="U18" s="27" t="str">
        <x:v>resilience in development and psychopathology multisystem perspectives</x:v>
      </x:c>
    </x:row>
    <x:row r="19">
      <x:c r="A19" s="27" t="str">
        <x:v>L016</x:v>
      </x:c>
      <x:c r="B19" s="27" t="str">
        <x:v>Spine</x:v>
      </x:c>
      <x:c r="C19" s="27" t="str">
        <x:v>Co-regulation</x:v>
      </x:c>
      <x:c r="D19" s="27" t="str">
        <x:v>Resilience in mental health: linking psychological and neurobiological perspectives</x:v>
      </x:c>
      <x:c r="E19" s="27" t="str">
        <x:v>Rutten et al.</x:v>
      </x:c>
      <x:c r="F19" s="27" t="str">
        <x:v>A</x:v>
      </x:c>
      <x:c r="G19" s="27" t="str">
        <x:v>Review</x:v>
      </x:c>
      <x:c r="H19" s="27" t="str">
        <x:v>Pass2 curated spine</x:v>
      </x:c>
      <x:c r="I19" s="27" t="str">
        <x:v>https://onlinelibrary.wiley.com/doi/pdfdirect/10.1111/acps.12095</x:v>
      </x:c>
      <x:c r="J19" s="27" t="n">
        <x:v>3</x:v>
      </x:c>
      <x:c r="K19" s="27" t="n">
        <x:v>3</x:v>
      </x:c>
      <x:c r="L19" s="27" t="n">
        <x:v>1</x:v>
      </x:c>
      <x:c r="M19" s="27" t="n">
        <x:v>1</x:v>
      </x:c>
      <x:c r="N19" s="27" t="n">
        <x:v>1</x:v>
      </x:c>
      <x:c r="O19" s="27" t="n">
        <x:f>SUM(J19:N19)</x:f>
        <x:v>9</x:v>
      </x:c>
      <x:c r="P19" s="27" t="str">
        <x:v>NO</x:v>
      </x:c>
      <x:c r="Q19" s="27" t="str"/>
      <x:c r="R19" s="27" t="str">
        <x:f>IF(B19="Spine","INCLUDE",IF(OR(O19&gt;=7,P19="YES"),"INCLUDE","HOLD"))</x:f>
        <x:v>INCLUDE</x:v>
      </x:c>
      <x:c r="S19" s="27" t="str">
        <x:v>Not relationship-specific</x:v>
      </x:c>
      <x:c r="T19" s="27" t="str">
        <x:v>S016</x:v>
      </x:c>
      <x:c r="U19" s="27" t="str">
        <x:v>resilience in mental health linking psychological and neurobiological perspectives</x:v>
      </x:c>
    </x:row>
    <x:row r="20">
      <x:c r="A20" s="27" t="str">
        <x:v>L017</x:v>
      </x:c>
      <x:c r="B20" s="27" t="str">
        <x:v>Spine</x:v>
      </x:c>
      <x:c r="C20" s="27" t="str">
        <x:v>Synchrony</x:v>
      </x:c>
      <x:c r="D20" s="27" t="str">
        <x:v>Inter-Brain Synchronization during Social Interaction</x:v>
      </x:c>
      <x:c r="E20" s="27" t="str">
        <x:v>Dumas et al.</x:v>
      </x:c>
      <x:c r="F20" s="27" t="str">
        <x:v>B</x:v>
      </x:c>
      <x:c r="G20" s="27" t="str">
        <x:v>Foundational hyperscanning experiment</x:v>
      </x:c>
      <x:c r="H20" s="27" t="str">
        <x:v>Pass2 curated spine</x:v>
      </x:c>
      <x:c r="I20" s="27" t="str">
        <x:v>https://journals.plos.org/plosone/article/file?id=10.1371/journal.pone.0012166&amp;type=printable</x:v>
      </x:c>
      <x:c r="J20" s="27" t="n">
        <x:v>3</x:v>
      </x:c>
      <x:c r="K20" s="27" t="n">
        <x:v>2</x:v>
      </x:c>
      <x:c r="L20" s="27" t="n">
        <x:v>3</x:v>
      </x:c>
      <x:c r="M20" s="27" t="n">
        <x:v>0</x:v>
      </x:c>
      <x:c r="N20" s="27" t="n">
        <x:v>1</x:v>
      </x:c>
      <x:c r="O20" s="27" t="n">
        <x:f>SUM(J20:N20)</x:f>
        <x:v>9</x:v>
      </x:c>
      <x:c r="P20" s="27" t="str">
        <x:v>NO</x:v>
      </x:c>
      <x:c r="Q20" s="27" t="str"/>
      <x:c r="R20" s="27" t="str">
        <x:f>IF(B20="Spine","INCLUDE",IF(OR(O20&gt;=7,P20="YES"),"INCLUDE","HOLD"))</x:f>
        <x:v>INCLUDE</x:v>
      </x:c>
      <x:c r="S20" s="27" t="str">
        <x:v>Small early study; common-input concerns</x:v>
      </x:c>
      <x:c r="T20" s="27" t="str">
        <x:v>S017</x:v>
      </x:c>
      <x:c r="U20" s="27" t="str">
        <x:v>inter brain synchronization during social interaction</x:v>
      </x:c>
    </x:row>
    <x:row r="21">
      <x:c r="A21" s="27" t="str">
        <x:v>L018</x:v>
      </x:c>
      <x:c r="B21" s="27" t="str">
        <x:v>Spine</x:v>
      </x:c>
      <x:c r="C21" s="27" t="str">
        <x:v>Synchrony</x:v>
      </x:c>
      <x:c r="D21" s="27" t="str">
        <x:v>Hyperscanning: A Valid Method to Study Neural Inter-brain Underpinnings of Social Interaction</x:v>
      </x:c>
      <x:c r="E21" s="27" t="str">
        <x:v>Czeszumski et al.</x:v>
      </x:c>
      <x:c r="F21" s="27" t="str">
        <x:v>A</x:v>
      </x:c>
      <x:c r="G21" s="27" t="str">
        <x:v>Methods review</x:v>
      </x:c>
      <x:c r="H21" s="27" t="str">
        <x:v>Pass2 curated spine</x:v>
      </x:c>
      <x:c r="I21" s="27" t="str">
        <x:v>https://www.frontiersin.org/articles/10.3389/fnhum.2020.00039/pdf</x:v>
      </x:c>
      <x:c r="J21" s="27" t="n">
        <x:v>3</x:v>
      </x:c>
      <x:c r="K21" s="27" t="n">
        <x:v>3</x:v>
      </x:c>
      <x:c r="L21" s="27" t="n">
        <x:v>3</x:v>
      </x:c>
      <x:c r="M21" s="27" t="n">
        <x:v>0</x:v>
      </x:c>
      <x:c r="N21" s="27" t="n">
        <x:v>1</x:v>
      </x:c>
      <x:c r="O21" s="27" t="n">
        <x:f>SUM(J21:N21)</x:f>
        <x:v>10</x:v>
      </x:c>
      <x:c r="P21" s="27" t="str">
        <x:v>NO</x:v>
      </x:c>
      <x:c r="Q21" s="27" t="str"/>
      <x:c r="R21" s="27" t="str">
        <x:f>IF(B21="Spine","INCLUDE",IF(OR(O21&gt;=7,P21="YES"),"INCLUDE","HOLD"))</x:f>
        <x:v>INCLUDE</x:v>
      </x:c>
      <x:c r="S21" s="27" t="str">
        <x:v>Validity depends on null models and design</x:v>
      </x:c>
      <x:c r="T21" s="27" t="str">
        <x:v>S018</x:v>
      </x:c>
      <x:c r="U21" s="27" t="str">
        <x:v>hyperscanning a valid method to study neural inter brain underpinnings of social interaction</x:v>
      </x:c>
    </x:row>
    <x:row r="22">
      <x:c r="A22" s="27" t="str">
        <x:v>L019</x:v>
      </x:c>
      <x:c r="B22" s="27" t="str">
        <x:v>Spine</x:v>
      </x:c>
      <x:c r="C22" s="27" t="str">
        <x:v>Synchrony</x:v>
      </x:c>
      <x:c r="D22" s="27" t="str">
        <x:v>Neural Synchronization during Face-to-Face Communication</x:v>
      </x:c>
      <x:c r="E22" s="27" t="str">
        <x:v>Jiang et al.</x:v>
      </x:c>
      <x:c r="F22" s="27" t="str">
        <x:v>B</x:v>
      </x:c>
      <x:c r="G22" s="27" t="str">
        <x:v>Human hyperscanning experiment</x:v>
      </x:c>
      <x:c r="H22" s="27" t="str">
        <x:v>Pass2 curated spine</x:v>
      </x:c>
      <x:c r="I22" s="27" t="str">
        <x:v>https://www.jneurosci.org/content/jneuro/32/45/16064.full.pdf</x:v>
      </x:c>
      <x:c r="J22" s="27" t="n">
        <x:v>3</x:v>
      </x:c>
      <x:c r="K22" s="27" t="n">
        <x:v>2</x:v>
      </x:c>
      <x:c r="L22" s="27" t="n">
        <x:v>3</x:v>
      </x:c>
      <x:c r="M22" s="27" t="n">
        <x:v>0</x:v>
      </x:c>
      <x:c r="N22" s="27" t="n">
        <x:v>1</x:v>
      </x:c>
      <x:c r="O22" s="27" t="n">
        <x:f>SUM(J22:N22)</x:f>
        <x:v>9</x:v>
      </x:c>
      <x:c r="P22" s="27" t="str">
        <x:v>NO</x:v>
      </x:c>
      <x:c r="Q22" s="27" t="str"/>
      <x:c r="R22" s="27" t="str">
        <x:f>IF(B22="Spine","INCLUDE",IF(OR(O22&gt;=7,P22="YES"),"INCLUDE","HOLD"))</x:f>
        <x:v>INCLUDE</x:v>
      </x:c>
      <x:c r="S22" s="27" t="str">
        <x:v>Communication task specific</x:v>
      </x:c>
      <x:c r="T22" s="27" t="str">
        <x:v>S019</x:v>
      </x:c>
      <x:c r="U22" s="27" t="str">
        <x:v>neural synchronization during face to face communication</x:v>
      </x:c>
    </x:row>
    <x:row r="23">
      <x:c r="A23" s="27" t="str">
        <x:v>L020</x:v>
      </x:c>
      <x:c r="B23" s="27" t="str">
        <x:v>Spine</x:v>
      </x:c>
      <x:c r="C23" s="27" t="str">
        <x:v>Synchrony</x:v>
      </x:c>
      <x:c r="D23" s="27" t="str">
        <x:v>Synchrony in Psychotherapy: A Review and Integrative Framework</x:v>
      </x:c>
      <x:c r="E23" s="27" t="str">
        <x:v>Koole &amp; Tschacher</x:v>
      </x:c>
      <x:c r="F23" s="27" t="str">
        <x:v>A</x:v>
      </x:c>
      <x:c r="G23" s="27" t="str">
        <x:v>Review</x:v>
      </x:c>
      <x:c r="H23" s="27" t="str">
        <x:v>Pass2 curated spine</x:v>
      </x:c>
      <x:c r="I23" s="27" t="str">
        <x:v>https://www.frontiersin.org/articles/10.3389/fpsyg.2016.00862/pdf</x:v>
      </x:c>
      <x:c r="J23" s="27" t="n">
        <x:v>3</x:v>
      </x:c>
      <x:c r="K23" s="27" t="n">
        <x:v>3</x:v>
      </x:c>
      <x:c r="L23" s="27" t="n">
        <x:v>3</x:v>
      </x:c>
      <x:c r="M23" s="27" t="n">
        <x:v>2</x:v>
      </x:c>
      <x:c r="N23" s="27" t="n">
        <x:v>1</x:v>
      </x:c>
      <x:c r="O23" s="27" t="n">
        <x:f>SUM(J23:N23)</x:f>
        <x:v>12</x:v>
      </x:c>
      <x:c r="P23" s="27" t="str">
        <x:v>NO</x:v>
      </x:c>
      <x:c r="Q23" s="27" t="str"/>
      <x:c r="R23" s="27" t="str">
        <x:f>IF(B23="Spine","INCLUDE",IF(OR(O23&gt;=7,P23="YES"),"INCLUDE","HOLD"))</x:f>
        <x:v>INCLUDE</x:v>
      </x:c>
      <x:c r="S23" s="27" t="str">
        <x:v>Synchrony meaning is context-sensitive</x:v>
      </x:c>
      <x:c r="T23" s="27" t="str">
        <x:v>S020</x:v>
      </x:c>
      <x:c r="U23" s="27" t="str">
        <x:v>synchrony in psychotherapy a review and integrative framework</x:v>
      </x:c>
    </x:row>
    <x:row r="24">
      <x:c r="A24" s="27" t="str">
        <x:v>L021</x:v>
      </x:c>
      <x:c r="B24" s="27" t="str">
        <x:v>Spine</x:v>
      </x:c>
      <x:c r="C24" s="27" t="str">
        <x:v>Synchrony</x:v>
      </x:c>
      <x:c r="D24" s="27" t="str">
        <x:v>Brain-to-Brain Synchrony during Naturalistic Social Interactions</x:v>
      </x:c>
      <x:c r="E24" s="27" t="str">
        <x:v>Kinreich et al.</x:v>
      </x:c>
      <x:c r="F24" s="27" t="str">
        <x:v>B</x:v>
      </x:c>
      <x:c r="G24" s="27" t="str">
        <x:v>Naturalistic human study</x:v>
      </x:c>
      <x:c r="H24" s="27" t="str">
        <x:v>Pass2 curated spine</x:v>
      </x:c>
      <x:c r="I24" s="27" t="str">
        <x:v>https://www.nature.com/articles/s41598-017-17339-5.pdf</x:v>
      </x:c>
      <x:c r="J24" s="27" t="n">
        <x:v>3</x:v>
      </x:c>
      <x:c r="K24" s="27" t="n">
        <x:v>2</x:v>
      </x:c>
      <x:c r="L24" s="27" t="n">
        <x:v>3</x:v>
      </x:c>
      <x:c r="M24" s="27" t="n">
        <x:v>0</x:v>
      </x:c>
      <x:c r="N24" s="27" t="n">
        <x:v>1</x:v>
      </x:c>
      <x:c r="O24" s="27" t="n">
        <x:f>SUM(J24:N24)</x:f>
        <x:v>9</x:v>
      </x:c>
      <x:c r="P24" s="27" t="str">
        <x:v>NO</x:v>
      </x:c>
      <x:c r="Q24" s="27" t="str"/>
      <x:c r="R24" s="27" t="str">
        <x:f>IF(B24="Spine","INCLUDE",IF(OR(O24&gt;=7,P24="YES"),"INCLUDE","HOLD"))</x:f>
        <x:v>INCLUDE</x:v>
      </x:c>
      <x:c r="S24" s="27" t="str">
        <x:v>Synchrony ≠ mechanism by itself</x:v>
      </x:c>
      <x:c r="T24" s="27" t="str">
        <x:v>S021</x:v>
      </x:c>
      <x:c r="U24" s="27" t="str">
        <x:v>brain to brain synchrony during naturalistic social interactions</x:v>
      </x:c>
    </x:row>
    <x:row r="25">
      <x:c r="A25" s="27" t="str">
        <x:v>L022</x:v>
      </x:c>
      <x:c r="B25" s="27" t="str">
        <x:v>Spine</x:v>
      </x:c>
      <x:c r="C25" s="27" t="str">
        <x:v>Synchrony</x:v>
      </x:c>
      <x:c r="D25" s="27" t="str">
        <x:v>On the interpretation of synchronization in EEG hyperscanning studies: a cautionary note</x:v>
      </x:c>
      <x:c r="E25" s="27" t="str">
        <x:v>Burgess</x:v>
      </x:c>
      <x:c r="F25" s="27" t="str">
        <x:v>A</x:v>
      </x:c>
      <x:c r="G25" s="27" t="str">
        <x:v>Methods critique</x:v>
      </x:c>
      <x:c r="H25" s="27" t="str">
        <x:v>Pass2 curated spine</x:v>
      </x:c>
      <x:c r="I25" s="27" t="str">
        <x:v>https://www.frontiersin.org/articles/10.3389/fnhum.2013.00881/pdf</x:v>
      </x:c>
      <x:c r="J25" s="27" t="n">
        <x:v>3</x:v>
      </x:c>
      <x:c r="K25" s="27" t="n">
        <x:v>2</x:v>
      </x:c>
      <x:c r="L25" s="27" t="n">
        <x:v>3</x:v>
      </x:c>
      <x:c r="M25" s="27" t="n">
        <x:v>0</x:v>
      </x:c>
      <x:c r="N25" s="27" t="n">
        <x:v>1</x:v>
      </x:c>
      <x:c r="O25" s="27" t="n">
        <x:f>SUM(J25:N25)</x:f>
        <x:v>9</x:v>
      </x:c>
      <x:c r="P25" s="27" t="str">
        <x:v>NO</x:v>
      </x:c>
      <x:c r="Q25" s="27" t="str"/>
      <x:c r="R25" s="27" t="str">
        <x:f>IF(B25="Spine","INCLUDE",IF(OR(O25&gt;=7,P25="YES"),"INCLUDE","HOLD"))</x:f>
        <x:v>INCLUDE</x:v>
      </x:c>
      <x:c r="S25" s="27" t="str">
        <x:v>Highlights spurious synchrony risks</x:v>
      </x:c>
      <x:c r="T25" s="27" t="str">
        <x:v>S022</x:v>
      </x:c>
      <x:c r="U25" s="27" t="str">
        <x:v>on the interpretation of synchronization in eeg hyperscanning studies a cautionary note</x:v>
      </x:c>
    </x:row>
    <x:row r="26">
      <x:c r="A26" s="27" t="str">
        <x:v>L023</x:v>
      </x:c>
      <x:c r="B26" s="27" t="str">
        <x:v>Spine</x:v>
      </x:c>
      <x:c r="C26" s="27" t="str">
        <x:v>Synchrony</x:v>
      </x:c>
      <x:c r="D26" s="27" t="str">
        <x:v>Parenting Stress Undermines Mother-Child Brain-to-Brain Synchrony</x:v>
      </x:c>
      <x:c r="E26" s="27" t="str">
        <x:v>Azhari et al.</x:v>
      </x:c>
      <x:c r="F26" s="27" t="str">
        <x:v>B</x:v>
      </x:c>
      <x:c r="G26" s="27" t="str">
        <x:v>Human fNIRS study</x:v>
      </x:c>
      <x:c r="H26" s="27" t="str">
        <x:v>Pass2 curated spine</x:v>
      </x:c>
      <x:c r="I26" s="27" t="str">
        <x:v>https://www.nature.com/articles/s41598-019-47810-4.pdf</x:v>
      </x:c>
      <x:c r="J26" s="27" t="n">
        <x:v>3</x:v>
      </x:c>
      <x:c r="K26" s="27" t="n">
        <x:v>2</x:v>
      </x:c>
      <x:c r="L26" s="27" t="n">
        <x:v>3</x:v>
      </x:c>
      <x:c r="M26" s="27" t="n">
        <x:v>0</x:v>
      </x:c>
      <x:c r="N26" s="27" t="n">
        <x:v>1</x:v>
      </x:c>
      <x:c r="O26" s="27" t="n">
        <x:f>SUM(J26:N26)</x:f>
        <x:v>9</x:v>
      </x:c>
      <x:c r="P26" s="27" t="str">
        <x:v>NO</x:v>
      </x:c>
      <x:c r="Q26" s="27" t="str"/>
      <x:c r="R26" s="27" t="str">
        <x:f>IF(B26="Spine","INCLUDE",IF(OR(O26&gt;=7,P26="YES"),"INCLUDE","HOLD"))</x:f>
        <x:v>INCLUDE</x:v>
      </x:c>
      <x:c r="S26" s="27" t="str">
        <x:v>Cross-sectional limitations</x:v>
      </x:c>
      <x:c r="T26" s="27" t="str">
        <x:v>S023</x:v>
      </x:c>
      <x:c r="U26" s="27" t="str">
        <x:v>parenting stress undermines mother child brain to brain synchrony</x:v>
      </x:c>
    </x:row>
    <x:row r="27">
      <x:c r="A27" s="27" t="str">
        <x:v>L024</x:v>
      </x:c>
      <x:c r="B27" s="27" t="str">
        <x:v>Spine</x:v>
      </x:c>
      <x:c r="C27" s="27" t="str">
        <x:v>Synchrony</x:v>
      </x:c>
      <x:c r="D27" s="27" t="str">
        <x:v>Cooperative Behavior Evokes Interbrain Synchrony: systematic review and meta-analysis</x:v>
      </x:c>
      <x:c r="E27" s="27" t="str">
        <x:v>Czeszumski et al.</x:v>
      </x:c>
      <x:c r="F27" s="27" t="str">
        <x:v>A</x:v>
      </x:c>
      <x:c r="G27" s="27" t="str">
        <x:v>Systematic review/meta-analysis</x:v>
      </x:c>
      <x:c r="H27" s="27" t="str">
        <x:v>Pass2 curated spine</x:v>
      </x:c>
      <x:c r="I27" s="27" t="str">
        <x:v>https://www.eneuro.org/content/eneuro/9/2/ENEURO.0268-21.2022.full.pdf</x:v>
      </x:c>
      <x:c r="J27" s="27" t="n">
        <x:v>3</x:v>
      </x:c>
      <x:c r="K27" s="27" t="n">
        <x:v>3</x:v>
      </x:c>
      <x:c r="L27" s="27" t="n">
        <x:v>3</x:v>
      </x:c>
      <x:c r="M27" s="27" t="n">
        <x:v>2</x:v>
      </x:c>
      <x:c r="N27" s="27" t="n">
        <x:v>1</x:v>
      </x:c>
      <x:c r="O27" s="27" t="n">
        <x:f>SUM(J27:N27)</x:f>
        <x:v>12</x:v>
      </x:c>
      <x:c r="P27" s="27" t="str">
        <x:v>NO</x:v>
      </x:c>
      <x:c r="Q27" s="27" t="str"/>
      <x:c r="R27" s="27" t="str">
        <x:f>IF(B27="Spine","INCLUDE",IF(OR(O27&gt;=7,P27="YES"),"INCLUDE","HOLD"))</x:f>
        <x:v>INCLUDE</x:v>
      </x:c>
      <x:c r="S27" s="27" t="str">
        <x:v>fNIRS-specific evidence</x:v>
      </x:c>
      <x:c r="T27" s="27" t="str">
        <x:v>S024</x:v>
      </x:c>
      <x:c r="U27" s="27" t="str">
        <x:v>cooperative behavior evokes interbrain synchrony systematic review and meta analysis</x:v>
      </x:c>
    </x:row>
    <x:row r="28">
      <x:c r="A28" s="27" t="str">
        <x:v>L025</x:v>
      </x:c>
      <x:c r="B28" s="27" t="str">
        <x:v>Spine</x:v>
      </x:c>
      <x:c r="C28" s="27" t="str">
        <x:v>Synchrony</x:v>
      </x:c>
      <x:c r="D28" s="27" t="str">
        <x:v>What has social neuroscience learned from hyperscanning studies of spoken communication?</x:v>
      </x:c>
      <x:c r="E28" s="27" t="str">
        <x:v>Kelsen et al.</x:v>
      </x:c>
      <x:c r="F28" s="27" t="str">
        <x:v>A</x:v>
      </x:c>
      <x:c r="G28" s="27" t="str">
        <x:v>Systematic review</x:v>
      </x:c>
      <x:c r="H28" s="27" t="str">
        <x:v>Pass2 curated spine</x:v>
      </x:c>
      <x:c r="I28" s="27" t="str">
        <x:v>https://www.sciencedirect.com/science/article/pii/S0149763420305650</x:v>
      </x:c>
      <x:c r="J28" s="27" t="n">
        <x:v>3</x:v>
      </x:c>
      <x:c r="K28" s="27" t="n">
        <x:v>3</x:v>
      </x:c>
      <x:c r="L28" s="27" t="n">
        <x:v>3</x:v>
      </x:c>
      <x:c r="M28" s="27" t="n">
        <x:v>1</x:v>
      </x:c>
      <x:c r="N28" s="27" t="n">
        <x:v>1</x:v>
      </x:c>
      <x:c r="O28" s="27" t="n">
        <x:f>SUM(J28:N28)</x:f>
        <x:v>11</x:v>
      </x:c>
      <x:c r="P28" s="27" t="str">
        <x:v>NO</x:v>
      </x:c>
      <x:c r="Q28" s="27" t="str"/>
      <x:c r="R28" s="27" t="str">
        <x:f>IF(B28="Spine","INCLUDE",IF(OR(O28&gt;=7,P28="YES"),"INCLUDE","HOLD"))</x:f>
        <x:v>INCLUDE</x:v>
      </x:c>
      <x:c r="S28" s="27" t="str">
        <x:v>Heterogeneous methods</x:v>
      </x:c>
      <x:c r="T28" s="27" t="str">
        <x:v>S025</x:v>
      </x:c>
      <x:c r="U28" s="27" t="str">
        <x:v>what has social neuroscience learned from hyperscanning studies of spoken communication</x:v>
      </x:c>
    </x:row>
    <x:row r="29">
      <x:c r="A29" s="27" t="str">
        <x:v>L026</x:v>
      </x:c>
      <x:c r="B29" s="27" t="str">
        <x:v>Spine</x:v>
      </x:c>
      <x:c r="C29" s="27" t="str">
        <x:v>Synchrony</x:v>
      </x:c>
      <x:c r="D29" s="27" t="str">
        <x:v>Quantification of inter-brain coupling: review of current methods</x:v>
      </x:c>
      <x:c r="E29" s="27" t="str">
        <x:v>Hakim et al.</x:v>
      </x:c>
      <x:c r="F29" s="27" t="str">
        <x:v>A</x:v>
      </x:c>
      <x:c r="G29" s="27" t="str">
        <x:v>Methods review</x:v>
      </x:c>
      <x:c r="H29" s="27" t="str">
        <x:v>Pass2 curated spine</x:v>
      </x:c>
      <x:c r="I29" s="27" t="str">
        <x:v>https://discovery.ucl.ac.uk/10176475/1/1-s2.0-S1053811923005050-main.pdf</x:v>
      </x:c>
      <x:c r="J29" s="27" t="n">
        <x:v>3</x:v>
      </x:c>
      <x:c r="K29" s="27" t="n">
        <x:v>3</x:v>
      </x:c>
      <x:c r="L29" s="27" t="n">
        <x:v>3</x:v>
      </x:c>
      <x:c r="M29" s="27" t="n">
        <x:v>2</x:v>
      </x:c>
      <x:c r="N29" s="27" t="n">
        <x:v>1</x:v>
      </x:c>
      <x:c r="O29" s="27" t="n">
        <x:f>SUM(J29:N29)</x:f>
        <x:v>12</x:v>
      </x:c>
      <x:c r="P29" s="27" t="str">
        <x:v>NO</x:v>
      </x:c>
      <x:c r="Q29" s="27" t="str"/>
      <x:c r="R29" s="27" t="str">
        <x:f>IF(B29="Spine","INCLUDE",IF(OR(O29&gt;=7,P29="YES"),"INCLUDE","HOLD"))</x:f>
        <x:v>INCLUDE</x:v>
      </x:c>
      <x:c r="S29" s="27" t="str">
        <x:v>Metric choice can change conclusion</x:v>
      </x:c>
      <x:c r="T29" s="27" t="str">
        <x:v>S026</x:v>
      </x:c>
      <x:c r="U29" s="27" t="str">
        <x:v>quantification of inter brain coupling review of current methods</x:v>
      </x:c>
    </x:row>
    <x:row r="30">
      <x:c r="A30" s="27" t="str">
        <x:v>L027</x:v>
      </x:c>
      <x:c r="B30" s="27" t="str">
        <x:v>Spine</x:v>
      </x:c>
      <x:c r="C30" s="27" t="str">
        <x:v>Synchrony</x:v>
      </x:c>
      <x:c r="D30" s="27" t="str">
        <x:v>The role of touch in regulating inter-partner physiological coupling during empathy for pain</x:v>
      </x:c>
      <x:c r="E30" s="27" t="str">
        <x:v>Goldstein et al.</x:v>
      </x:c>
      <x:c r="F30" s="27" t="str">
        <x:v>B</x:v>
      </x:c>
      <x:c r="G30" s="27" t="str">
        <x:v>Human experiment</x:v>
      </x:c>
      <x:c r="H30" s="27" t="str">
        <x:v>Pass2 curated spine</x:v>
      </x:c>
      <x:c r="I30" s="27" t="str">
        <x:v>https://www.nature.com/articles/s41598-017-03627-7.pdf</x:v>
      </x:c>
      <x:c r="J30" s="27" t="n">
        <x:v>3</x:v>
      </x:c>
      <x:c r="K30" s="27" t="n">
        <x:v>1</x:v>
      </x:c>
      <x:c r="L30" s="27" t="n">
        <x:v>3</x:v>
      </x:c>
      <x:c r="M30" s="27" t="n">
        <x:v>0</x:v>
      </x:c>
      <x:c r="N30" s="27" t="n">
        <x:v>1</x:v>
      </x:c>
      <x:c r="O30" s="27" t="n">
        <x:f>SUM(J30:N30)</x:f>
        <x:v>8</x:v>
      </x:c>
      <x:c r="P30" s="27" t="str">
        <x:v>NO</x:v>
      </x:c>
      <x:c r="Q30" s="27" t="str"/>
      <x:c r="R30" s="27" t="str">
        <x:f>IF(B30="Spine","INCLUDE",IF(OR(O30&gt;=7,P30="YES"),"INCLUDE","HOLD"))</x:f>
        <x:v>INCLUDE</x:v>
      </x:c>
      <x:c r="S30" s="27" t="str">
        <x:v>Specific pain paradigm</x:v>
      </x:c>
      <x:c r="T30" s="27" t="str">
        <x:v>S027</x:v>
      </x:c>
      <x:c r="U30" s="27" t="str">
        <x:v>the role of touch in regulating inter partner physiological coupling during empathy for pain</x:v>
      </x:c>
    </x:row>
    <x:row r="31">
      <x:c r="A31" s="27" t="str">
        <x:v>L028</x:v>
      </x:c>
      <x:c r="B31" s="27" t="str">
        <x:v>Spine</x:v>
      </x:c>
      <x:c r="C31" s="27" t="str">
        <x:v>Synchrony</x:v>
      </x:c>
      <x:c r="D31" s="27" t="str">
        <x:v>Inter-brain synchrony in teams predicts collective performance</x:v>
      </x:c>
      <x:c r="E31" s="27" t="str">
        <x:v>Reinero, Dikker, Van Bavel</x:v>
      </x:c>
      <x:c r="F31" s="27" t="str">
        <x:v>B</x:v>
      </x:c>
      <x:c r="G31" s="27" t="str">
        <x:v>Team study</x:v>
      </x:c>
      <x:c r="H31" s="27" t="str">
        <x:v>Pass2 curated spine</x:v>
      </x:c>
      <x:c r="I31" s="27" t="str">
        <x:v>https://academic.oup.com/scan/article-pdf/16/1-2/43/35918854/nsaa135.pdf</x:v>
      </x:c>
      <x:c r="J31" s="27" t="n">
        <x:v>3</x:v>
      </x:c>
      <x:c r="K31" s="27" t="n">
        <x:v>2</x:v>
      </x:c>
      <x:c r="L31" s="27" t="n">
        <x:v>3</x:v>
      </x:c>
      <x:c r="M31" s="27" t="n">
        <x:v>0</x:v>
      </x:c>
      <x:c r="N31" s="27" t="n">
        <x:v>1</x:v>
      </x:c>
      <x:c r="O31" s="27" t="n">
        <x:f>SUM(J31:N31)</x:f>
        <x:v>9</x:v>
      </x:c>
      <x:c r="P31" s="27" t="str">
        <x:v>NO</x:v>
      </x:c>
      <x:c r="Q31" s="27" t="str"/>
      <x:c r="R31" s="27" t="str">
        <x:f>IF(B31="Spine","INCLUDE",IF(OR(O31&gt;=7,P31="YES"),"INCLUDE","HOLD"))</x:f>
        <x:v>INCLUDE</x:v>
      </x:c>
      <x:c r="S31" s="27" t="str">
        <x:v>Prediction ≠ causal control</x:v>
      </x:c>
      <x:c r="T31" s="27" t="str">
        <x:v>S028</x:v>
      </x:c>
      <x:c r="U31" s="27" t="str">
        <x:v>inter brain synchrony in teams predicts collective performance</x:v>
      </x:c>
    </x:row>
    <x:row r="32">
      <x:c r="A32" s="27" t="str">
        <x:v>L029</x:v>
      </x:c>
      <x:c r="B32" s="27" t="str">
        <x:v>Spine</x:v>
      </x:c>
      <x:c r="C32" s="27" t="str">
        <x:v>Neuromodulation</x:v>
      </x:c>
      <x:c r="D32" s="27" t="str">
        <x:v>The Neuroendocrinology of Social Isolation</x:v>
      </x:c>
      <x:c r="E32" s="27" t="str">
        <x:v>Cacioppo et al.</x:v>
      </x:c>
      <x:c r="F32" s="27" t="str">
        <x:v>A</x:v>
      </x:c>
      <x:c r="G32" s="27" t="str">
        <x:v>Major review</x:v>
      </x:c>
      <x:c r="H32" s="27" t="str">
        <x:v>Pass2 curated spine</x:v>
      </x:c>
      <x:c r="I32" s="27" t="str">
        <x:v>https://www.annualreviews.org/doi/pdf/10.1146/annurev-psych-010814-015240</x:v>
      </x:c>
      <x:c r="J32" s="27" t="n">
        <x:v>3</x:v>
      </x:c>
      <x:c r="K32" s="27" t="n">
        <x:v>3</x:v>
      </x:c>
      <x:c r="L32" s="27" t="n">
        <x:v>3</x:v>
      </x:c>
      <x:c r="M32" s="27" t="n">
        <x:v>0</x:v>
      </x:c>
      <x:c r="N32" s="27" t="n">
        <x:v>1</x:v>
      </x:c>
      <x:c r="O32" s="27" t="n">
        <x:f>SUM(J32:N32)</x:f>
        <x:v>10</x:v>
      </x:c>
      <x:c r="P32" s="27" t="str">
        <x:v>NO</x:v>
      </x:c>
      <x:c r="Q32" s="27" t="str"/>
      <x:c r="R32" s="27" t="str">
        <x:f>IF(B32="Spine","INCLUDE",IF(OR(O32&gt;=7,P32="YES"),"INCLUDE","HOLD"))</x:f>
        <x:v>INCLUDE</x:v>
      </x:c>
      <x:c r="S32" s="27" t="str">
        <x:v>Broad causal pathways</x:v>
      </x:c>
      <x:c r="T32" s="27" t="str">
        <x:v>S029</x:v>
      </x:c>
      <x:c r="U32" s="27" t="str">
        <x:v>the neuroendocrinology of social isolation</x:v>
      </x:c>
    </x:row>
    <x:row r="33">
      <x:c r="A33" s="27" t="str">
        <x:v>L030</x:v>
      </x:c>
      <x:c r="B33" s="27" t="str">
        <x:v>Spine</x:v>
      </x:c>
      <x:c r="C33" s="27" t="str">
        <x:v>Neuromodulation</x:v>
      </x:c>
      <x:c r="D33" s="27" t="str">
        <x:v>Is Oxytocin 'Nature's Medicine'?</x:v>
      </x:c>
      <x:c r="E33" s="27" t="str">
        <x:v>Carter et al.</x:v>
      </x:c>
      <x:c r="F33" s="27" t="str">
        <x:v>A</x:v>
      </x:c>
      <x:c r="G33" s="27" t="str">
        <x:v>Critical review</x:v>
      </x:c>
      <x:c r="H33" s="27" t="str">
        <x:v>Pass2 curated spine</x:v>
      </x:c>
      <x:c r="I33" s="27" t="str">
        <x:v>https://pharmrev.aspetjournals.org/content/pharmrev/72/4/829.full.pdf</x:v>
      </x:c>
      <x:c r="J33" s="27" t="n">
        <x:v>3</x:v>
      </x:c>
      <x:c r="K33" s="27" t="n">
        <x:v>3</x:v>
      </x:c>
      <x:c r="L33" s="27" t="n">
        <x:v>3</x:v>
      </x:c>
      <x:c r="M33" s="27" t="n">
        <x:v>0</x:v>
      </x:c>
      <x:c r="N33" s="27" t="n">
        <x:v>1</x:v>
      </x:c>
      <x:c r="O33" s="27" t="n">
        <x:f>SUM(J33:N33)</x:f>
        <x:v>10</x:v>
      </x:c>
      <x:c r="P33" s="27" t="str">
        <x:v>NO</x:v>
      </x:c>
      <x:c r="Q33" s="27" t="str"/>
      <x:c r="R33" s="27" t="str">
        <x:f>IF(B33="Spine","INCLUDE",IF(OR(O33&gt;=7,P33="YES"),"INCLUDE","HOLD"))</x:f>
        <x:v>INCLUDE</x:v>
      </x:c>
      <x:c r="S33" s="27" t="str">
        <x:v>Counters simplistic trust-hormone narrative</x:v>
      </x:c>
      <x:c r="T33" s="27" t="str">
        <x:v>S030</x:v>
      </x:c>
      <x:c r="U33" s="27" t="str">
        <x:v>is oxytocin nature s medicine</x:v>
      </x:c>
    </x:row>
    <x:row r="34">
      <x:c r="A34" s="27" t="str">
        <x:v>L031</x:v>
      </x:c>
      <x:c r="B34" s="27" t="str">
        <x:v>Spine</x:v>
      </x:c>
      <x:c r="C34" s="27" t="str">
        <x:v>Neuromodulation</x:v>
      </x:c>
      <x:c r="D34" s="27" t="str">
        <x:v>Dopamine and Oxytocin Interactions Underlying Behaviors</x:v>
      </x:c>
      <x:c r="E34" s="27" t="str">
        <x:v>Baskerville &amp; Douglas</x:v>
      </x:c>
      <x:c r="F34" s="27" t="str">
        <x:v>B</x:v>
      </x:c>
      <x:c r="G34" s="27" t="str">
        <x:v>Review</x:v>
      </x:c>
      <x:c r="H34" s="27" t="str">
        <x:v>Pass2 curated spine</x:v>
      </x:c>
      <x:c r="I34" s="27" t="str">
        <x:v>https://onlinelibrary.wiley.com/doi/pdfdirect/10.1111/j.1755-5949.2010.00154.x</x:v>
      </x:c>
      <x:c r="J34" s="27" t="n">
        <x:v>3</x:v>
      </x:c>
      <x:c r="K34" s="27" t="n">
        <x:v>3</x:v>
      </x:c>
      <x:c r="L34" s="27" t="n">
        <x:v>3</x:v>
      </x:c>
      <x:c r="M34" s="27" t="n">
        <x:v>0</x:v>
      </x:c>
      <x:c r="N34" s="27" t="n">
        <x:v>1</x:v>
      </x:c>
      <x:c r="O34" s="27" t="n">
        <x:f>SUM(J34:N34)</x:f>
        <x:v>10</x:v>
      </x:c>
      <x:c r="P34" s="27" t="str">
        <x:v>NO</x:v>
      </x:c>
      <x:c r="Q34" s="27" t="str"/>
      <x:c r="R34" s="27" t="str">
        <x:f>IF(B34="Spine","INCLUDE",IF(OR(O34&gt;=7,P34="YES"),"INCLUDE","HOLD"))</x:f>
        <x:v>INCLUDE</x:v>
      </x:c>
      <x:c r="S34" s="27" t="str">
        <x:v>Much evidence preclinical</x:v>
      </x:c>
      <x:c r="T34" s="27" t="str">
        <x:v>S031</x:v>
      </x:c>
      <x:c r="U34" s="27" t="str">
        <x:v>dopamine and oxytocin interactions underlying behaviors</x:v>
      </x:c>
    </x:row>
    <x:row r="35">
      <x:c r="A35" s="27" t="str">
        <x:v>L032</x:v>
      </x:c>
      <x:c r="B35" s="27" t="str">
        <x:v>Spine</x:v>
      </x:c>
      <x:c r="C35" s="27" t="str">
        <x:v>Neuromodulation</x:v>
      </x:c>
      <x:c r="D35" s="27" t="str">
        <x:v>Oxytocin pathway gene networks in the human brain</x:v>
      </x:c>
      <x:c r="E35" s="27" t="str">
        <x:v>Quintana et al.</x:v>
      </x:c>
      <x:c r="F35" s="27" t="str">
        <x:v>B</x:v>
      </x:c>
      <x:c r="G35" s="27" t="str">
        <x:v>Human transcriptomic/network study</x:v>
      </x:c>
      <x:c r="H35" s="27" t="str">
        <x:v>Pass2 curated spine</x:v>
      </x:c>
      <x:c r="I35" s="27" t="str">
        <x:v>https://www.nature.com/articles/s41467-019-08503-8.pdf</x:v>
      </x:c>
      <x:c r="J35" s="27" t="n">
        <x:v>3</x:v>
      </x:c>
      <x:c r="K35" s="27" t="n">
        <x:v>2</x:v>
      </x:c>
      <x:c r="L35" s="27" t="n">
        <x:v>3</x:v>
      </x:c>
      <x:c r="M35" s="27" t="n">
        <x:v>0</x:v>
      </x:c>
      <x:c r="N35" s="27" t="n">
        <x:v>1</x:v>
      </x:c>
      <x:c r="O35" s="27" t="n">
        <x:f>SUM(J35:N35)</x:f>
        <x:v>9</x:v>
      </x:c>
      <x:c r="P35" s="27" t="str">
        <x:v>NO</x:v>
      </x:c>
      <x:c r="Q35" s="27" t="str"/>
      <x:c r="R35" s="27" t="str">
        <x:f>IF(B35="Spine","INCLUDE",IF(OR(O35&gt;=7,P35="YES"),"INCLUDE","HOLD"))</x:f>
        <x:v>INCLUDE</x:v>
      </x:c>
      <x:c r="S35" s="27" t="str">
        <x:v>Expression ≠ functional causation</x:v>
      </x:c>
      <x:c r="T35" s="27" t="str">
        <x:v>S032</x:v>
      </x:c>
      <x:c r="U35" s="27" t="str">
        <x:v>oxytocin pathway gene networks in the human brain</x:v>
      </x:c>
    </x:row>
    <x:row r="36">
      <x:c r="A36" s="27" t="str">
        <x:v>L033</x:v>
      </x:c>
      <x:c r="B36" s="27" t="str">
        <x:v>Spine</x:v>
      </x:c>
      <x:c r="C36" s="27" t="str">
        <x:v>Neuromodulation</x:v>
      </x:c>
      <x:c r="D36" s="27" t="str">
        <x:v>Social Laughter Triggers Endogenous Opioid Release in Humans</x:v>
      </x:c>
      <x:c r="E36" s="27" t="str">
        <x:v>Manninen et al.</x:v>
      </x:c>
      <x:c r="F36" s="27" t="str">
        <x:v>B</x:v>
      </x:c>
      <x:c r="G36" s="27" t="str">
        <x:v>Human PET study</x:v>
      </x:c>
      <x:c r="H36" s="27" t="str">
        <x:v>Pass2 curated spine</x:v>
      </x:c>
      <x:c r="I36" s="27" t="str">
        <x:v>https://www.jneurosci.org/content/jneuro/37/25/6125.full.pdf</x:v>
      </x:c>
      <x:c r="J36" s="27" t="n">
        <x:v>3</x:v>
      </x:c>
      <x:c r="K36" s="27" t="n">
        <x:v>1</x:v>
      </x:c>
      <x:c r="L36" s="27" t="n">
        <x:v>3</x:v>
      </x:c>
      <x:c r="M36" s="27" t="n">
        <x:v>0</x:v>
      </x:c>
      <x:c r="N36" s="27" t="n">
        <x:v>1</x:v>
      </x:c>
      <x:c r="O36" s="27" t="n">
        <x:f>SUM(J36:N36)</x:f>
        <x:v>8</x:v>
      </x:c>
      <x:c r="P36" s="27" t="str">
        <x:v>NO</x:v>
      </x:c>
      <x:c r="Q36" s="27" t="str"/>
      <x:c r="R36" s="27" t="str">
        <x:f>IF(B36="Spine","INCLUDE",IF(OR(O36&gt;=7,P36="YES"),"INCLUDE","HOLD"))</x:f>
        <x:v>INCLUDE</x:v>
      </x:c>
      <x:c r="S36" s="27" t="str">
        <x:v>Specific social behavior</x:v>
      </x:c>
      <x:c r="T36" s="27" t="str">
        <x:v>S033</x:v>
      </x:c>
      <x:c r="U36" s="27" t="str">
        <x:v>social laughter triggers endogenous opioid release in humans</x:v>
      </x:c>
    </x:row>
    <x:row r="37">
      <x:c r="A37" s="27" t="str">
        <x:v>L034</x:v>
      </x:c>
      <x:c r="B37" s="27" t="str">
        <x:v>Spine</x:v>
      </x:c>
      <x:c r="C37" s="27" t="str">
        <x:v>Neuromodulation</x:v>
      </x:c>
      <x:c r="D37" s="27" t="str">
        <x:v>Oxytocin and social motivation</x:v>
      </x:c>
      <x:c r="E37" s="27" t="str">
        <x:v>Gordon et al.</x:v>
      </x:c>
      <x:c r="F37" s="27" t="str">
        <x:v>B</x:v>
      </x:c>
      <x:c r="G37" s="27" t="str">
        <x:v>Review</x:v>
      </x:c>
      <x:c r="H37" s="27" t="str">
        <x:v>Pass2 curated spine</x:v>
      </x:c>
      <x:c r="I37" s="27" t="str">
        <x:v>https://www.sciencedirect.com/science/article/pii/S1878929311000727/pdf</x:v>
      </x:c>
      <x:c r="J37" s="27" t="n">
        <x:v>3</x:v>
      </x:c>
      <x:c r="K37" s="27" t="n">
        <x:v>3</x:v>
      </x:c>
      <x:c r="L37" s="27" t="n">
        <x:v>3</x:v>
      </x:c>
      <x:c r="M37" s="27" t="n">
        <x:v>1</x:v>
      </x:c>
      <x:c r="N37" s="27" t="n">
        <x:v>1</x:v>
      </x:c>
      <x:c r="O37" s="27" t="n">
        <x:f>SUM(J37:N37)</x:f>
        <x:v>11</x:v>
      </x:c>
      <x:c r="P37" s="27" t="str">
        <x:v>NO</x:v>
      </x:c>
      <x:c r="Q37" s="27" t="str"/>
      <x:c r="R37" s="27" t="str">
        <x:f>IF(B37="Spine","INCLUDE",IF(OR(O37&gt;=7,P37="YES"),"INCLUDE","HOLD"))</x:f>
        <x:v>INCLUDE</x:v>
      </x:c>
      <x:c r="S37" s="27" t="str">
        <x:v>Not a universal prosocial signal</x:v>
      </x:c>
      <x:c r="T37" s="27" t="str">
        <x:v>S034</x:v>
      </x:c>
      <x:c r="U37" s="27" t="str">
        <x:v>oxytocin and social motivation</x:v>
      </x:c>
    </x:row>
    <x:row r="38">
      <x:c r="A38" s="27" t="str">
        <x:v>L035</x:v>
      </x:c>
      <x:c r="B38" s="27" t="str">
        <x:v>Spine</x:v>
      </x:c>
      <x:c r="C38" s="27" t="str">
        <x:v>Neuromodulation</x:v>
      </x:c>
      <x:c r="D38" s="27" t="str">
        <x:v>Brain oxytocin: how puzzle stones from animal studies translate into psychiatry</x:v>
      </x:c>
      <x:c r="E38" s="27" t="str">
        <x:v>Grinevich &amp; Neumann</x:v>
      </x:c>
      <x:c r="F38" s="27" t="str">
        <x:v>A</x:v>
      </x:c>
      <x:c r="G38" s="27" t="str">
        <x:v>Review</x:v>
      </x:c>
      <x:c r="H38" s="27" t="str">
        <x:v>Pass2 curated spine</x:v>
      </x:c>
      <x:c r="I38" s="27" t="str">
        <x:v>https://www.nature.com/articles/s41380-020-0802-9.pdf</x:v>
      </x:c>
      <x:c r="J38" s="27" t="n">
        <x:v>3</x:v>
      </x:c>
      <x:c r="K38" s="27" t="n">
        <x:v>3</x:v>
      </x:c>
      <x:c r="L38" s="27" t="n">
        <x:v>3</x:v>
      </x:c>
      <x:c r="M38" s="27" t="n">
        <x:v>0</x:v>
      </x:c>
      <x:c r="N38" s="27" t="n">
        <x:v>1</x:v>
      </x:c>
      <x:c r="O38" s="27" t="n">
        <x:f>SUM(J38:N38)</x:f>
        <x:v>10</x:v>
      </x:c>
      <x:c r="P38" s="27" t="str">
        <x:v>NO</x:v>
      </x:c>
      <x:c r="Q38" s="27" t="str"/>
      <x:c r="R38" s="27" t="str">
        <x:f>IF(B38="Spine","INCLUDE",IF(OR(O38&gt;=7,P38="YES"),"INCLUDE","HOLD"))</x:f>
        <x:v>INCLUDE</x:v>
      </x:c>
      <x:c r="S38" s="27" t="str">
        <x:v>Human translation remains incomplete</x:v>
      </x:c>
      <x:c r="T38" s="27" t="str">
        <x:v>S035</x:v>
      </x:c>
      <x:c r="U38" s="27" t="str">
        <x:v>brain oxytocin how puzzle stones from animal studies translate into psychiatry</x:v>
      </x:c>
    </x:row>
    <x:row r="39">
      <x:c r="A39" s="27" t="str">
        <x:v>L036</x:v>
      </x:c>
      <x:c r="B39" s="27" t="str">
        <x:v>Spine</x:v>
      </x:c>
      <x:c r="C39" s="27" t="str">
        <x:v>Neuromodulation</x:v>
      </x:c>
      <x:c r="D39" s="27" t="str">
        <x:v>A Critical Role for Nucleus Accumbens Dopamine in Partner-Preference Formation</x:v>
      </x:c>
      <x:c r="E39" s="27" t="str">
        <x:v>Aragona et al.</x:v>
      </x:c>
      <x:c r="F39" s="27" t="str">
        <x:v>C</x:v>
      </x:c>
      <x:c r="G39" s="27" t="str">
        <x:v>Preclinical causal experiment</x:v>
      </x:c>
      <x:c r="H39" s="27" t="str">
        <x:v>Pass2 curated spine</x:v>
      </x:c>
      <x:c r="I39" s="27" t="str">
        <x:v>https://www.jneurosci.org/content/jneuro/23/8/3483.full.pdf</x:v>
      </x:c>
      <x:c r="J39" s="27" t="n">
        <x:v>3</x:v>
      </x:c>
      <x:c r="K39" s="27" t="n">
        <x:v>1</x:v>
      </x:c>
      <x:c r="L39" s="27" t="n">
        <x:v>3</x:v>
      </x:c>
      <x:c r="M39" s="27" t="n">
        <x:v>0</x:v>
      </x:c>
      <x:c r="N39" s="27" t="n">
        <x:v>1</x:v>
      </x:c>
      <x:c r="O39" s="27" t="n">
        <x:f>SUM(J39:N39)</x:f>
        <x:v>8</x:v>
      </x:c>
      <x:c r="P39" s="27" t="str">
        <x:v>NO</x:v>
      </x:c>
      <x:c r="Q39" s="27" t="str"/>
      <x:c r="R39" s="27" t="str">
        <x:f>IF(B39="Spine","INCLUDE",IF(OR(O39&gt;=7,P39="YES"),"INCLUDE","HOLD"))</x:f>
        <x:v>INCLUDE</x:v>
      </x:c>
      <x:c r="S39" s="27" t="str">
        <x:v>Prairie vole transfer</x:v>
      </x:c>
      <x:c r="T39" s="27" t="str">
        <x:v>S036</x:v>
      </x:c>
      <x:c r="U39" s="27" t="str">
        <x:v>a critical role for nucleus accumbens dopamine in partner preference formation</x:v>
      </x:c>
    </x:row>
    <x:row r="40">
      <x:c r="A40" s="27" t="str">
        <x:v>L037</x:v>
      </x:c>
      <x:c r="B40" s="27" t="str">
        <x:v>Spine</x:v>
      </x:c>
      <x:c r="C40" s="27" t="str">
        <x:v>Neuromodulation</x:v>
      </x:c>
      <x:c r="D40" s="27" t="str">
        <x:v>Opioid receptors: distinct roles in mood disorders</x:v>
      </x:c>
      <x:c r="E40" s="27" t="str">
        <x:v>Lutz &amp; Kieffer</x:v>
      </x:c>
      <x:c r="F40" s="27" t="str">
        <x:v>A</x:v>
      </x:c>
      <x:c r="G40" s="27" t="str">
        <x:v>Review</x:v>
      </x:c>
      <x:c r="H40" s="27" t="str">
        <x:v>Pass2 curated spine</x:v>
      </x:c>
      <x:c r="I40" s="27" t="str">
        <x:v>http://www.cell.com/article/S016622361200197X/pdf</x:v>
      </x:c>
      <x:c r="J40" s="27" t="n">
        <x:v>3</x:v>
      </x:c>
      <x:c r="K40" s="27" t="n">
        <x:v>3</x:v>
      </x:c>
      <x:c r="L40" s="27" t="n">
        <x:v>3</x:v>
      </x:c>
      <x:c r="M40" s="27" t="n">
        <x:v>1</x:v>
      </x:c>
      <x:c r="N40" s="27" t="n">
        <x:v>1</x:v>
      </x:c>
      <x:c r="O40" s="27" t="n">
        <x:f>SUM(J40:N40)</x:f>
        <x:v>11</x:v>
      </x:c>
      <x:c r="P40" s="27" t="str">
        <x:v>NO</x:v>
      </x:c>
      <x:c r="Q40" s="27" t="str"/>
      <x:c r="R40" s="27" t="str">
        <x:f>IF(B40="Spine","INCLUDE",IF(OR(O40&gt;=7,P40="YES"),"INCLUDE","HOLD"))</x:f>
        <x:v>INCLUDE</x:v>
      </x:c>
      <x:c r="S40" s="27" t="str">
        <x:v>Not social-specific</x:v>
      </x:c>
      <x:c r="T40" s="27" t="str">
        <x:v>S037</x:v>
      </x:c>
      <x:c r="U40" s="27" t="str">
        <x:v>opioid receptors distinct roles in mood disorders</x:v>
      </x:c>
    </x:row>
    <x:row r="41">
      <x:c r="A41" s="27" t="str">
        <x:v>L038</x:v>
      </x:c>
      <x:c r="B41" s="27" t="str">
        <x:v>Spine</x:v>
      </x:c>
      <x:c r="C41" s="27" t="str">
        <x:v>Neuromodulation</x:v>
      </x:c>
      <x:c r="D41" s="27" t="str">
        <x:v>Music and social bonding: self-other merging and neurohormonal mechanisms</x:v>
      </x:c>
      <x:c r="E41" s="27" t="str">
        <x:v>Tarr, Launay, Dunbar</x:v>
      </x:c>
      <x:c r="F41" s="27" t="str">
        <x:v>B</x:v>
      </x:c>
      <x:c r="G41" s="27" t="str">
        <x:v>Review</x:v>
      </x:c>
      <x:c r="H41" s="27" t="str">
        <x:v>Pass2 curated spine</x:v>
      </x:c>
      <x:c r="I41" s="27" t="str">
        <x:v>https://www.frontiersin.org/articles/10.3389/fpsyg.2014.01096/pdf</x:v>
      </x:c>
      <x:c r="J41" s="27" t="n">
        <x:v>3</x:v>
      </x:c>
      <x:c r="K41" s="27" t="n">
        <x:v>3</x:v>
      </x:c>
      <x:c r="L41" s="27" t="n">
        <x:v>3</x:v>
      </x:c>
      <x:c r="M41" s="27" t="n">
        <x:v>0</x:v>
      </x:c>
      <x:c r="N41" s="27" t="n">
        <x:v>1</x:v>
      </x:c>
      <x:c r="O41" s="27" t="n">
        <x:f>SUM(J41:N41)</x:f>
        <x:v>10</x:v>
      </x:c>
      <x:c r="P41" s="27" t="str">
        <x:v>NO</x:v>
      </x:c>
      <x:c r="Q41" s="27" t="str"/>
      <x:c r="R41" s="27" t="str">
        <x:f>IF(B41="Spine","INCLUDE",IF(OR(O41&gt;=7,P41="YES"),"INCLUDE","HOLD"))</x:f>
        <x:v>INCLUDE</x:v>
      </x:c>
      <x:c r="S41" s="27" t="str">
        <x:v>Mechanisms partly inferential</x:v>
      </x:c>
      <x:c r="T41" s="27" t="str">
        <x:v>S038</x:v>
      </x:c>
      <x:c r="U41" s="27" t="str">
        <x:v>music and social bonding self other merging and neurohormonal mechanisms</x:v>
      </x:c>
    </x:row>
    <x:row r="42">
      <x:c r="A42" s="27" t="str">
        <x:v>L039</x:v>
      </x:c>
      <x:c r="B42" s="27" t="str">
        <x:v>Spine</x:v>
      </x:c>
      <x:c r="C42" s="27" t="str">
        <x:v>Social threat</x:v>
      </x:c>
      <x:c r="D42" s="27" t="str">
        <x:v>Loneliness</x:v>
      </x:c>
      <x:c r="E42" s="27" t="str">
        <x:v>Cacioppo et al.</x:v>
      </x:c>
      <x:c r="F42" s="27" t="str">
        <x:v>A</x:v>
      </x:c>
      <x:c r="G42" s="27" t="str">
        <x:v>Review</x:v>
      </x:c>
      <x:c r="H42" s="27" t="str">
        <x:v>Pass2 curated spine</x:v>
      </x:c>
      <x:c r="I42" s="27" t="str">
        <x:v>https://lirias.kuleuven.be/retrieve/d24b39a5-bbb9-441b-86fb-0c751fbdf312</x:v>
      </x:c>
      <x:c r="J42" s="27" t="n">
        <x:v>3</x:v>
      </x:c>
      <x:c r="K42" s="27" t="n">
        <x:v>3</x:v>
      </x:c>
      <x:c r="L42" s="27" t="n">
        <x:v>2</x:v>
      </x:c>
      <x:c r="M42" s="27" t="n">
        <x:v>0</x:v>
      </x:c>
      <x:c r="N42" s="27" t="n">
        <x:v>1</x:v>
      </x:c>
      <x:c r="O42" s="27" t="n">
        <x:f>SUM(J42:N42)</x:f>
        <x:v>9</x:v>
      </x:c>
      <x:c r="P42" s="27" t="str">
        <x:v>NO</x:v>
      </x:c>
      <x:c r="Q42" s="27" t="str"/>
      <x:c r="R42" s="27" t="str">
        <x:f>IF(B42="Spine","INCLUDE",IF(OR(O42&gt;=7,P42="YES"),"INCLUDE","HOLD"))</x:f>
        <x:v>INCLUDE</x:v>
      </x:c>
      <x:c r="S42" s="27" t="str">
        <x:v>Loneliness is multidimensional</x:v>
      </x:c>
      <x:c r="T42" s="27" t="str">
        <x:v>S039</x:v>
      </x:c>
      <x:c r="U42" s="27" t="str">
        <x:v>loneliness</x:v>
      </x:c>
    </x:row>
    <x:row r="43">
      <x:c r="A43" s="27" t="str">
        <x:v>L040</x:v>
      </x:c>
      <x:c r="B43" s="27" t="str">
        <x:v>Spine</x:v>
      </x:c>
      <x:c r="C43" s="27" t="str">
        <x:v>Social threat</x:v>
      </x:c>
      <x:c r="D43" s="27" t="str">
        <x:v>Social brain, social dysfunction and social withdrawal</x:v>
      </x:c>
      <x:c r="E43" s="27" t="str">
        <x:v>Porcelli et al.</x:v>
      </x:c>
      <x:c r="F43" s="27" t="str">
        <x:v>A</x:v>
      </x:c>
      <x:c r="G43" s="27" t="str">
        <x:v>Major review</x:v>
      </x:c>
      <x:c r="H43" s="27" t="str">
        <x:v>Pass2 curated spine</x:v>
      </x:c>
      <x:c r="I43" s="27" t="str">
        <x:v>https://www.sciencedirect.com/science/article/pii/S0149763418301957/pdf</x:v>
      </x:c>
      <x:c r="J43" s="27" t="n">
        <x:v>3</x:v>
      </x:c>
      <x:c r="K43" s="27" t="n">
        <x:v>3</x:v>
      </x:c>
      <x:c r="L43" s="27" t="n">
        <x:v>2</x:v>
      </x:c>
      <x:c r="M43" s="27" t="n">
        <x:v>0</x:v>
      </x:c>
      <x:c r="N43" s="27" t="n">
        <x:v>1</x:v>
      </x:c>
      <x:c r="O43" s="27" t="n">
        <x:f>SUM(J43:N43)</x:f>
        <x:v>9</x:v>
      </x:c>
      <x:c r="P43" s="27" t="str">
        <x:v>NO</x:v>
      </x:c>
      <x:c r="Q43" s="27" t="str"/>
      <x:c r="R43" s="27" t="str">
        <x:f>IF(B43="Spine","INCLUDE",IF(OR(O43&gt;=7,P43="YES"),"INCLUDE","HOLD"))</x:f>
        <x:v>INCLUDE</x:v>
      </x:c>
      <x:c r="S43" s="27" t="str">
        <x:v>Cross-diagnostic heterogeneity</x:v>
      </x:c>
      <x:c r="T43" s="27" t="str">
        <x:v>S040</x:v>
      </x:c>
      <x:c r="U43" s="27" t="str">
        <x:v>social brain social dysfunction and social withdrawal</x:v>
      </x:c>
    </x:row>
    <x:row r="44">
      <x:c r="A44" s="27" t="str">
        <x:v>L041</x:v>
      </x:c>
      <x:c r="B44" s="27" t="str">
        <x:v>Spine</x:v>
      </x:c>
      <x:c r="C44" s="27" t="str">
        <x:v>Social threat</x:v>
      </x:c>
      <x:c r="D44" s="27" t="str">
        <x:v>Social functioning in major depressive disorder</x:v>
      </x:c>
      <x:c r="E44" s="27" t="str">
        <x:v>Kupferberg et al.</x:v>
      </x:c>
      <x:c r="F44" s="27" t="str">
        <x:v>A</x:v>
      </x:c>
      <x:c r="G44" s="27" t="str">
        <x:v>Review</x:v>
      </x:c>
      <x:c r="H44" s="27" t="str">
        <x:v>Pass2 curated spine</x:v>
      </x:c>
      <x:c r="I44" s="27" t="str">
        <x:v>https://www.sciencedirect.com/science/article/pii/S0149763415302487/pdf</x:v>
      </x:c>
      <x:c r="J44" s="27" t="n">
        <x:v>3</x:v>
      </x:c>
      <x:c r="K44" s="27" t="n">
        <x:v>3</x:v>
      </x:c>
      <x:c r="L44" s="27" t="n">
        <x:v>2</x:v>
      </x:c>
      <x:c r="M44" s="27" t="n">
        <x:v>0</x:v>
      </x:c>
      <x:c r="N44" s="27" t="n">
        <x:v>1</x:v>
      </x:c>
      <x:c r="O44" s="27" t="n">
        <x:f>SUM(J44:N44)</x:f>
        <x:v>9</x:v>
      </x:c>
      <x:c r="P44" s="27" t="str">
        <x:v>NO</x:v>
      </x:c>
      <x:c r="Q44" s="27" t="str"/>
      <x:c r="R44" s="27" t="str">
        <x:f>IF(B44="Spine","INCLUDE",IF(OR(O44&gt;=7,P44="YES"),"INCLUDE","HOLD"))</x:f>
        <x:v>INCLUDE</x:v>
      </x:c>
      <x:c r="S44" s="27" t="str">
        <x:v>Association and impairment are bidirectional</x:v>
      </x:c>
      <x:c r="T44" s="27" t="str">
        <x:v>S041</x:v>
      </x:c>
      <x:c r="U44" s="27" t="str">
        <x:v>social functioning in major depressive disorder</x:v>
      </x:c>
    </x:row>
    <x:row r="45">
      <x:c r="A45" s="27" t="str">
        <x:v>L042</x:v>
      </x:c>
      <x:c r="B45" s="27" t="str">
        <x:v>Spine</x:v>
      </x:c>
      <x:c r="C45" s="27" t="str">
        <x:v>Social threat</x:v>
      </x:c>
      <x:c r="D45" s="27" t="str">
        <x:v>The neuroscience of social feelings</x:v>
      </x:c>
      <x:c r="E45" s="27" t="str">
        <x:v>Eslinger et al.</x:v>
      </x:c>
      <x:c r="F45" s="27" t="str">
        <x:v>A</x:v>
      </x:c>
      <x:c r="G45" s="27" t="str">
        <x:v>Review</x:v>
      </x:c>
      <x:c r="H45" s="27" t="str">
        <x:v>Pass2 curated spine</x:v>
      </x:c>
      <x:c r="I45" s="27" t="str">
        <x:v>https://linkinghub.elsevier.com/retrieve/pii/S0149763421002384</x:v>
      </x:c>
      <x:c r="J45" s="27" t="n">
        <x:v>3</x:v>
      </x:c>
      <x:c r="K45" s="27" t="n">
        <x:v>3</x:v>
      </x:c>
      <x:c r="L45" s="27" t="n">
        <x:v>2</x:v>
      </x:c>
      <x:c r="M45" s="27" t="n">
        <x:v>0</x:v>
      </x:c>
      <x:c r="N45" s="27" t="n">
        <x:v>1</x:v>
      </x:c>
      <x:c r="O45" s="27" t="n">
        <x:f>SUM(J45:N45)</x:f>
        <x:v>9</x:v>
      </x:c>
      <x:c r="P45" s="27" t="str">
        <x:v>NO</x:v>
      </x:c>
      <x:c r="Q45" s="27" t="str"/>
      <x:c r="R45" s="27" t="str">
        <x:f>IF(B45="Spine","INCLUDE",IF(OR(O45&gt;=7,P45="YES"),"INCLUDE","HOLD"))</x:f>
        <x:v>INCLUDE</x:v>
      </x:c>
      <x:c r="S45" s="27" t="str">
        <x:v>Broad construct coverage</x:v>
      </x:c>
      <x:c r="T45" s="27" t="str">
        <x:v>S042</x:v>
      </x:c>
      <x:c r="U45" s="27" t="str">
        <x:v>the neuroscience of social feelings</x:v>
      </x:c>
    </x:row>
    <x:row r="46">
      <x:c r="A46" s="27" t="str">
        <x:v>L043</x:v>
      </x:c>
      <x:c r="B46" s="27" t="str">
        <x:v>Spine</x:v>
      </x:c>
      <x:c r="C46" s="27" t="str">
        <x:v>Therapy</x:v>
      </x:c>
      <x:c r="D46" s="27" t="str">
        <x:v>The Mentalizing Approach to Psychopathology</x:v>
      </x:c>
      <x:c r="E46" s="27" t="str">
        <x:v>Luyten et al.</x:v>
      </x:c>
      <x:c r="F46" s="27" t="str">
        <x:v>A</x:v>
      </x:c>
      <x:c r="G46" s="27" t="str">
        <x:v>Major review</x:v>
      </x:c>
      <x:c r="H46" s="27" t="str">
        <x:v>Pass2 curated spine</x:v>
      </x:c>
      <x:c r="I46" s="27" t="str">
        <x:v>https://www.annualreviews.org/doi/pdf/10.1146/annurev-clinpsy-071919-015355</x:v>
      </x:c>
      <x:c r="J46" s="27" t="n">
        <x:v>3</x:v>
      </x:c>
      <x:c r="K46" s="27" t="n">
        <x:v>3</x:v>
      </x:c>
      <x:c r="L46" s="27" t="n">
        <x:v>1</x:v>
      </x:c>
      <x:c r="M46" s="27" t="n">
        <x:v>0</x:v>
      </x:c>
      <x:c r="N46" s="27" t="n">
        <x:v>1</x:v>
      </x:c>
      <x:c r="O46" s="27" t="n">
        <x:f>SUM(J46:N46)</x:f>
        <x:v>8</x:v>
      </x:c>
      <x:c r="P46" s="27" t="str">
        <x:v>NO</x:v>
      </x:c>
      <x:c r="Q46" s="27" t="str"/>
      <x:c r="R46" s="27" t="str">
        <x:f>IF(B46="Spine","INCLUDE",IF(OR(O46&gt;=7,P46="YES"),"INCLUDE","HOLD"))</x:f>
        <x:v>INCLUDE</x:v>
      </x:c>
      <x:c r="S46" s="27" t="str">
        <x:v>Mechanistic claims vary by disorder</x:v>
      </x:c>
      <x:c r="T46" s="27" t="str">
        <x:v>S043</x:v>
      </x:c>
      <x:c r="U46" s="27" t="str">
        <x:v>the mentalizing approach to psychopathology</x:v>
      </x:c>
    </x:row>
    <x:row r="47">
      <x:c r="A47" s="27" t="str">
        <x:v>L044</x:v>
      </x:c>
      <x:c r="B47" s="27" t="str">
        <x:v>Spine</x:v>
      </x:c>
      <x:c r="C47" s="27" t="str">
        <x:v>Therapy</x:v>
      </x:c>
      <x:c r="D47" s="27" t="str">
        <x:v>The neurobiology of mentalizing</x:v>
      </x:c>
      <x:c r="E47" s="27" t="str">
        <x:v>Luyten &amp; Fonagy</x:v>
      </x:c>
      <x:c r="F47" s="27" t="str">
        <x:v>B</x:v>
      </x:c>
      <x:c r="G47" s="27" t="str">
        <x:v>Review</x:v>
      </x:c>
      <x:c r="H47" s="27" t="str">
        <x:v>Pass2 curated spine</x:v>
      </x:c>
      <x:c r="I47" s="27" t="str">
        <x:v>https://discovery.ucl.ac.uk/1475516/11/Fonagy_1475516_The%20neurobiology%20of%20mentalizing%28from%20txt%20file%29.pdf</x:v>
      </x:c>
      <x:c r="J47" s="27" t="n">
        <x:v>3</x:v>
      </x:c>
      <x:c r="K47" s="27" t="n">
        <x:v>3</x:v>
      </x:c>
      <x:c r="L47" s="27" t="n">
        <x:v>1</x:v>
      </x:c>
      <x:c r="M47" s="27" t="n">
        <x:v>0</x:v>
      </x:c>
      <x:c r="N47" s="27" t="n">
        <x:v>1</x:v>
      </x:c>
      <x:c r="O47" s="27" t="n">
        <x:f>SUM(J47:N47)</x:f>
        <x:v>8</x:v>
      </x:c>
      <x:c r="P47" s="27" t="str">
        <x:v>NO</x:v>
      </x:c>
      <x:c r="Q47" s="27" t="str"/>
      <x:c r="R47" s="27" t="str">
        <x:f>IF(B47="Spine","INCLUDE",IF(OR(O47&gt;=7,P47="YES"),"INCLUDE","HOLD"))</x:f>
        <x:v>INCLUDE</x:v>
      </x:c>
      <x:c r="S47" s="27" t="str">
        <x:v>Broad neurobiology</x:v>
      </x:c>
      <x:c r="T47" s="27" t="str">
        <x:v>S044</x:v>
      </x:c>
      <x:c r="U47" s="27" t="str">
        <x:v>the neurobiology of mentalizing</x:v>
      </x:c>
    </x:row>
    <x:row r="48">
      <x:c r="A48" s="27" t="str">
        <x:v>L045</x:v>
      </x:c>
      <x:c r="B48" s="27" t="str">
        <x:v>Spine</x:v>
      </x:c>
      <x:c r="C48" s="27" t="str">
        <x:v>Therapy</x:v>
      </x:c>
      <x:c r="D48" s="27" t="str">
        <x:v>The therapeutic relationship in EMDR therapy</x:v>
      </x:c>
      <x:c r="E48" s="27" t="str">
        <x:v>Hase &amp; Brisch</x:v>
      </x:c>
      <x:c r="F48" s="27" t="str">
        <x:v>B</x:v>
      </x:c>
      <x:c r="G48" s="27" t="str">
        <x:v>Clinical review</x:v>
      </x:c>
      <x:c r="H48" s="27" t="str">
        <x:v>Pass2 curated spine</x:v>
      </x:c>
      <x:c r="I48" s="27" t="str">
        <x:v>https://www.frontiersin.org/articles/10.3389/fpsyg.2022.835470/pdf</x:v>
      </x:c>
      <x:c r="J48" s="27" t="n">
        <x:v>3</x:v>
      </x:c>
      <x:c r="K48" s="27" t="n">
        <x:v>3</x:v>
      </x:c>
      <x:c r="L48" s="27" t="n">
        <x:v>1</x:v>
      </x:c>
      <x:c r="M48" s="27" t="n">
        <x:v>0</x:v>
      </x:c>
      <x:c r="N48" s="27" t="n">
        <x:v>1</x:v>
      </x:c>
      <x:c r="O48" s="27" t="n">
        <x:f>SUM(J48:N48)</x:f>
        <x:v>8</x:v>
      </x:c>
      <x:c r="P48" s="27" t="str">
        <x:v>NO</x:v>
      </x:c>
      <x:c r="Q48" s="27" t="str"/>
      <x:c r="R48" s="27" t="str">
        <x:f>IF(B48="Spine","INCLUDE",IF(OR(O48&gt;=7,P48="YES"),"INCLUDE","HOLD"))</x:f>
        <x:v>INCLUDE</x:v>
      </x:c>
      <x:c r="S48" s="27" t="str">
        <x:v>Modality-specific</x:v>
      </x:c>
      <x:c r="T48" s="27" t="str">
        <x:v>S045</x:v>
      </x:c>
      <x:c r="U48" s="27" t="str">
        <x:v>the therapeutic relationship in emdr therapy</x:v>
      </x:c>
    </x:row>
    <x:row r="49">
      <x:c r="A49" s="27" t="str">
        <x:v>L046</x:v>
      </x:c>
      <x:c r="B49" s="27" t="str">
        <x:v>Spine</x:v>
      </x:c>
      <x:c r="C49" s="27" t="str">
        <x:v>Therapy</x:v>
      </x:c>
      <x:c r="D49" s="27" t="str">
        <x:v>Therapeutic Alliance and Rapport Modulate Responses to Psilocybin Assisted Therapy for Depression</x:v>
      </x:c>
      <x:c r="E49" s="27" t="str">
        <x:v>Murphy et al.</x:v>
      </x:c>
      <x:c r="F49" s="27" t="str">
        <x:v>B</x:v>
      </x:c>
      <x:c r="G49" s="27" t="str">
        <x:v>Clinical study</x:v>
      </x:c>
      <x:c r="H49" s="27" t="str">
        <x:v>Pass2 curated spine</x:v>
      </x:c>
      <x:c r="I49" s="27" t="str">
        <x:v>https://www.frontiersin.org/articles/10.3389/fphar.2021.788155/pdf</x:v>
      </x:c>
      <x:c r="J49" s="27" t="n">
        <x:v>3</x:v>
      </x:c>
      <x:c r="K49" s="27" t="n">
        <x:v>1</x:v>
      </x:c>
      <x:c r="L49" s="27" t="n">
        <x:v>1</x:v>
      </x:c>
      <x:c r="M49" s="27" t="n">
        <x:v>0</x:v>
      </x:c>
      <x:c r="N49" s="27" t="n">
        <x:v>1</x:v>
      </x:c>
      <x:c r="O49" s="27" t="n">
        <x:f>SUM(J49:N49)</x:f>
        <x:v>6</x:v>
      </x:c>
      <x:c r="P49" s="27" t="str">
        <x:v>NO</x:v>
      </x:c>
      <x:c r="Q49" s="27" t="str"/>
      <x:c r="R49" s="27" t="str">
        <x:f>IF(B49="Spine","INCLUDE",IF(OR(O49&gt;=7,P49="YES"),"INCLUDE","HOLD"))</x:f>
        <x:v>INCLUDE</x:v>
      </x:c>
      <x:c r="S49" s="27" t="str">
        <x:v>Special treatment context</x:v>
      </x:c>
      <x:c r="T49" s="27" t="str">
        <x:v>S046</x:v>
      </x:c>
      <x:c r="U49" s="27" t="str">
        <x:v>therapeutic alliance and rapport modulate responses to psilocybin assisted therapy for depression</x:v>
      </x:c>
    </x:row>
    <x:row r="50">
      <x:c r="A50" s="27" t="str">
        <x:v>L047</x:v>
      </x:c>
      <x:c r="B50" s="27" t="str">
        <x:v>Spine</x:v>
      </x:c>
      <x:c r="C50" s="27" t="str">
        <x:v>Therapy</x:v>
      </x:c>
      <x:c r="D50" s="27" t="str">
        <x:v>The role of mentalizing in psychological interventions in adults</x:v>
      </x:c>
      <x:c r="E50" s="27" t="str">
        <x:v>Luyten et al.</x:v>
      </x:c>
      <x:c r="F50" s="27" t="str">
        <x:v>A</x:v>
      </x:c>
      <x:c r="G50" s="27" t="str">
        <x:v>Systematic review</x:v>
      </x:c>
      <x:c r="H50" s="27" t="str">
        <x:v>Pass2 curated spine</x:v>
      </x:c>
      <x:c r="I50" s="27" t="str">
        <x:v>https://discovery.ucl.ac.uk/id/eprint/10185256/1/Luyten%20et%20al%20mentalizing%20meta-analysis.pdf</x:v>
      </x:c>
      <x:c r="J50" s="27" t="n">
        <x:v>3</x:v>
      </x:c>
      <x:c r="K50" s="27" t="n">
        <x:v>3</x:v>
      </x:c>
      <x:c r="L50" s="27" t="n">
        <x:v>1</x:v>
      </x:c>
      <x:c r="M50" s="27" t="n">
        <x:v>0</x:v>
      </x:c>
      <x:c r="N50" s="27" t="n">
        <x:v>1</x:v>
      </x:c>
      <x:c r="O50" s="27" t="n">
        <x:f>SUM(J50:N50)</x:f>
        <x:v>8</x:v>
      </x:c>
      <x:c r="P50" s="27" t="str">
        <x:v>NO</x:v>
      </x:c>
      <x:c r="Q50" s="27" t="str"/>
      <x:c r="R50" s="27" t="str">
        <x:f>IF(B50="Spine","INCLUDE",IF(OR(O50&gt;=7,P50="YES"),"INCLUDE","HOLD"))</x:f>
        <x:v>INCLUDE</x:v>
      </x:c>
      <x:c r="S50" s="27" t="str">
        <x:v>Intervention heterogeneity</x:v>
      </x:c>
      <x:c r="T50" s="27" t="str">
        <x:v>S047</x:v>
      </x:c>
      <x:c r="U50" s="27" t="str">
        <x:v>the role of mentalizing in psychological interventions in adults</x:v>
      </x:c>
    </x:row>
    <x:row r="51">
      <x:c r="A51" s="27" t="str">
        <x:v>L048</x:v>
      </x:c>
      <x:c r="B51" s="27" t="str">
        <x:v>Spine</x:v>
      </x:c>
      <x:c r="C51" s="27" t="str">
        <x:v>Therapy</x:v>
      </x:c>
      <x:c r="D51" s="27" t="str">
        <x:v>Agency via Awareness: A Unifying Meta-Process in Psychotherapy</x:v>
      </x:c>
      <x:c r="E51" s="27" t="str">
        <x:v>Gorlin &amp; Békés</x:v>
      </x:c>
      <x:c r="F51" s="27" t="str">
        <x:v>C</x:v>
      </x:c>
      <x:c r="G51" s="27" t="str">
        <x:v>Conceptual synthesis</x:v>
      </x:c>
      <x:c r="H51" s="27" t="str">
        <x:v>Pass2 curated spine</x:v>
      </x:c>
      <x:c r="I51" s="27" t="str">
        <x:v>https://www.frontiersin.org/articles/10.3389/fpsyg.2021.698655/pdf</x:v>
      </x:c>
      <x:c r="J51" s="27" t="n">
        <x:v>3</x:v>
      </x:c>
      <x:c r="K51" s="27" t="n">
        <x:v>1</x:v>
      </x:c>
      <x:c r="L51" s="27" t="n">
        <x:v>1</x:v>
      </x:c>
      <x:c r="M51" s="27" t="n">
        <x:v>0</x:v>
      </x:c>
      <x:c r="N51" s="27" t="n">
        <x:v>1</x:v>
      </x:c>
      <x:c r="O51" s="27" t="n">
        <x:f>SUM(J51:N51)</x:f>
        <x:v>6</x:v>
      </x:c>
      <x:c r="P51" s="27" t="str">
        <x:v>NO</x:v>
      </x:c>
      <x:c r="Q51" s="27" t="str"/>
      <x:c r="R51" s="27" t="str">
        <x:f>IF(B51="Spine","INCLUDE",IF(OR(O51&gt;=7,P51="YES"),"INCLUDE","HOLD"))</x:f>
        <x:v>INCLUDE</x:v>
      </x:c>
      <x:c r="S51" s="27" t="str">
        <x:v>Conceptual rather than causal</x:v>
      </x:c>
      <x:c r="T51" s="27" t="str">
        <x:v>S048</x:v>
      </x:c>
      <x:c r="U51" s="27" t="str">
        <x:v>agency via awareness a unifying meta process in psychotherapy</x:v>
      </x:c>
    </x:row>
    <x:row r="52">
      <x:c r="A52" s="27" t="str">
        <x:v>L049</x:v>
      </x:c>
      <x:c r="B52" s="27" t="str">
        <x:v>Spine</x:v>
      </x:c>
      <x:c r="C52" s="27" t="str">
        <x:v>Clinical bridge</x:v>
      </x:c>
      <x:c r="D52" s="27" t="str">
        <x:v>Alcohol use disorder and sleep disturbances: a feed-forward allostatic framework</x:v>
      </x:c>
      <x:c r="E52" s="27" t="str">
        <x:v>Koob &amp; Colrain</x:v>
      </x:c>
      <x:c r="F52" s="27" t="str">
        <x:v>A</x:v>
      </x:c>
      <x:c r="G52" s="27" t="str">
        <x:v>Major review</x:v>
      </x:c>
      <x:c r="H52" s="27" t="str">
        <x:v>Pass2 curated spine</x:v>
      </x:c>
      <x:c r="I52" s="27" t="str">
        <x:v>https://www.nature.com/articles/s41386-019-0446-0.pdf</x:v>
      </x:c>
      <x:c r="J52" s="27" t="n">
        <x:v>3</x:v>
      </x:c>
      <x:c r="K52" s="27" t="n">
        <x:v>3</x:v>
      </x:c>
      <x:c r="L52" s="27" t="n">
        <x:v>2</x:v>
      </x:c>
      <x:c r="M52" s="27" t="n">
        <x:v>1</x:v>
      </x:c>
      <x:c r="N52" s="27" t="n">
        <x:v>1</x:v>
      </x:c>
      <x:c r="O52" s="27" t="n">
        <x:f>SUM(J52:N52)</x:f>
        <x:v>10</x:v>
      </x:c>
      <x:c r="P52" s="27" t="str">
        <x:v>NO</x:v>
      </x:c>
      <x:c r="Q52" s="27" t="str"/>
      <x:c r="R52" s="27" t="str">
        <x:f>IF(B52="Spine","INCLUDE",IF(OR(O52&gt;=7,P52="YES"),"INCLUDE","HOLD"))</x:f>
        <x:v>INCLUDE</x:v>
      </x:c>
      <x:c r="S52" s="27" t="str">
        <x:v>Not specifically interpersonal</x:v>
      </x:c>
      <x:c r="T52" s="27" t="str">
        <x:v>S049</x:v>
      </x:c>
      <x:c r="U52" s="27" t="str">
        <x:v>alcohol use disorder and sleep disturbances a feed forward allostatic framework</x:v>
      </x:c>
    </x:row>
    <x:row r="53">
      <x:c r="A53" s="27" t="str">
        <x:v>L050</x:v>
      </x:c>
      <x:c r="B53" s="27" t="str">
        <x:v>Spine</x:v>
      </x:c>
      <x:c r="C53" s="27" t="str">
        <x:v>Clinical bridge</x:v>
      </x:c>
      <x:c r="D53" s="27" t="str">
        <x:v>Psychoneuroimmunology of Early-Life Stress</x:v>
      </x:c>
      <x:c r="E53" s="27" t="str">
        <x:v>Danese &amp; Lewis</x:v>
      </x:c>
      <x:c r="F53" s="27" t="str">
        <x:v>A</x:v>
      </x:c>
      <x:c r="G53" s="27" t="str">
        <x:v>Review</x:v>
      </x:c>
      <x:c r="H53" s="27" t="str">
        <x:v>Pass2 curated spine</x:v>
      </x:c>
      <x:c r="I53" s="27" t="str">
        <x:v>https://www.nature.com/articles/npp2016198.pdf</x:v>
      </x:c>
      <x:c r="J53" s="27" t="n">
        <x:v>3</x:v>
      </x:c>
      <x:c r="K53" s="27" t="n">
        <x:v>3</x:v>
      </x:c>
      <x:c r="L53" s="27" t="n">
        <x:v>2</x:v>
      </x:c>
      <x:c r="M53" s="27" t="n">
        <x:v>1</x:v>
      </x:c>
      <x:c r="N53" s="27" t="n">
        <x:v>1</x:v>
      </x:c>
      <x:c r="O53" s="27" t="n">
        <x:f>SUM(J53:N53)</x:f>
        <x:v>10</x:v>
      </x:c>
      <x:c r="P53" s="27" t="str">
        <x:v>NO</x:v>
      </x:c>
      <x:c r="Q53" s="27" t="str"/>
      <x:c r="R53" s="27" t="str">
        <x:f>IF(B53="Spine","INCLUDE",IF(OR(O53&gt;=7,P53="YES"),"INCLUDE","HOLD"))</x:f>
        <x:v>INCLUDE</x:v>
      </x:c>
      <x:c r="S53" s="27" t="str">
        <x:v>Trauma types heterogeneous</x:v>
      </x:c>
      <x:c r="T53" s="27" t="str">
        <x:v>S050</x:v>
      </x:c>
      <x:c r="U53" s="27" t="str">
        <x:v>psychoneuroimmunology of early life stress</x:v>
      </x:c>
    </x:row>
    <x:row r="54">
      <x:c r="A54" s="27" t="str">
        <x:v>L051</x:v>
      </x:c>
      <x:c r="B54" s="27" t="str">
        <x:v>Spine</x:v>
      </x:c>
      <x:c r="C54" s="27" t="str">
        <x:v>Clinical bridge</x:v>
      </x:c>
      <x:c r="D54" s="27" t="str">
        <x:v>Biological embedding of childhood adversity</x:v>
      </x:c>
      <x:c r="E54" s="27" t="str">
        <x:v>Berens, Jensen, Nelson</x:v>
      </x:c>
      <x:c r="F54" s="27" t="str">
        <x:v>A</x:v>
      </x:c>
      <x:c r="G54" s="27" t="str">
        <x:v>Review</x:v>
      </x:c>
      <x:c r="H54" s="27" t="str">
        <x:v>Pass2 curated spine</x:v>
      </x:c>
      <x:c r="I54" s="27" t="str">
        <x:v>https://bmcmedicine.biomedcentral.com/counter/pdf/10.1186/s12916-017-0895-4</x:v>
      </x:c>
      <x:c r="J54" s="27" t="n">
        <x:v>3</x:v>
      </x:c>
      <x:c r="K54" s="27" t="n">
        <x:v>3</x:v>
      </x:c>
      <x:c r="L54" s="27" t="n">
        <x:v>2</x:v>
      </x:c>
      <x:c r="M54" s="27" t="n">
        <x:v>0</x:v>
      </x:c>
      <x:c r="N54" s="27" t="n">
        <x:v>1</x:v>
      </x:c>
      <x:c r="O54" s="27" t="n">
        <x:f>SUM(J54:N54)</x:f>
        <x:v>9</x:v>
      </x:c>
      <x:c r="P54" s="27" t="str">
        <x:v>NO</x:v>
      </x:c>
      <x:c r="Q54" s="27" t="str"/>
      <x:c r="R54" s="27" t="str">
        <x:f>IF(B54="Spine","INCLUDE",IF(OR(O54&gt;=7,P54="YES"),"INCLUDE","HOLD"))</x:f>
        <x:v>INCLUDE</x:v>
      </x:c>
      <x:c r="S54" s="27" t="str">
        <x:v>Mechanistic triangulation needed</x:v>
      </x:c>
      <x:c r="T54" s="27" t="str">
        <x:v>S051</x:v>
      </x:c>
      <x:c r="U54" s="27" t="str">
        <x:v>biological embedding of childhood adversity</x:v>
      </x:c>
    </x:row>
    <x:row r="55">
      <x:c r="A55" s="27" t="str">
        <x:v>L052</x:v>
      </x:c>
      <x:c r="B55" s="27" t="str">
        <x:v>Spine</x:v>
      </x:c>
      <x:c r="C55" s="27" t="str">
        <x:v>Clinical bridge</x:v>
      </x:c>
      <x:c r="D55" s="27" t="str">
        <x:v>Molecular pathways of major depressive disorder converge on the synapse</x:v>
      </x:c>
      <x:c r="E55" s="27" t="str">
        <x:v>Fries et al.</x:v>
      </x:c>
      <x:c r="F55" s="27" t="str">
        <x:v>A</x:v>
      </x:c>
      <x:c r="G55" s="27" t="str">
        <x:v>Review</x:v>
      </x:c>
      <x:c r="H55" s="27" t="str">
        <x:v>Pass2 curated spine</x:v>
      </x:c>
      <x:c r="I55" s="27" t="str">
        <x:v>https://www.nature.com/articles/s41380-022-01806-1.pdf</x:v>
      </x:c>
      <x:c r="J55" s="27" t="n">
        <x:v>3</x:v>
      </x:c>
      <x:c r="K55" s="27" t="n">
        <x:v>3</x:v>
      </x:c>
      <x:c r="L55" s="27" t="n">
        <x:v>2</x:v>
      </x:c>
      <x:c r="M55" s="27" t="n">
        <x:v>1</x:v>
      </x:c>
      <x:c r="N55" s="27" t="n">
        <x:v>1</x:v>
      </x:c>
      <x:c r="O55" s="27" t="n">
        <x:f>SUM(J55:N55)</x:f>
        <x:v>10</x:v>
      </x:c>
      <x:c r="P55" s="27" t="str">
        <x:v>NO</x:v>
      </x:c>
      <x:c r="Q55" s="27" t="str"/>
      <x:c r="R55" s="27" t="str">
        <x:f>IF(B55="Spine","INCLUDE",IF(OR(O55&gt;=7,P55="YES"),"INCLUDE","HOLD"))</x:f>
        <x:v>INCLUDE</x:v>
      </x:c>
      <x:c r="S55" s="27" t="str">
        <x:v>Not relationship-specific</x:v>
      </x:c>
      <x:c r="T55" s="27" t="str">
        <x:v>S052</x:v>
      </x:c>
      <x:c r="U55" s="27" t="str">
        <x:v>molecular pathways of major depressive disorder converge on the synapse</x:v>
      </x:c>
    </x:row>
    <x:row r="56">
      <x:c r="A56" s="27" t="str">
        <x:v>L053</x:v>
      </x:c>
      <x:c r="B56" s="27" t="str">
        <x:v>Spine</x:v>
      </x:c>
      <x:c r="C56" s="27" t="str">
        <x:v>Clinical bridge</x:v>
      </x:c>
      <x:c r="D56" s="27" t="str">
        <x:v>Stress, social behavior, and resilience: Insights from rodents</x:v>
      </x:c>
      <x:c r="E56" s="27" t="str">
        <x:v>Beery &amp; Kaufer</x:v>
      </x:c>
      <x:c r="F56" s="27" t="str">
        <x:v>C</x:v>
      </x:c>
      <x:c r="G56" s="27" t="str">
        <x:v>Translational review</x:v>
      </x:c>
      <x:c r="H56" s="27" t="str">
        <x:v>Pass2 curated spine</x:v>
      </x:c>
      <x:c r="I56" s="27" t="str">
        <x:v>https://www.sciencedirect.com/science/article/pii/S2352289514000125/pdf</x:v>
      </x:c>
      <x:c r="J56" s="27" t="n">
        <x:v>3</x:v>
      </x:c>
      <x:c r="K56" s="27" t="n">
        <x:v>3</x:v>
      </x:c>
      <x:c r="L56" s="27" t="n">
        <x:v>2</x:v>
      </x:c>
      <x:c r="M56" s="27" t="n">
        <x:v>0</x:v>
      </x:c>
      <x:c r="N56" s="27" t="n">
        <x:v>1</x:v>
      </x:c>
      <x:c r="O56" s="27" t="n">
        <x:f>SUM(J56:N56)</x:f>
        <x:v>9</x:v>
      </x:c>
      <x:c r="P56" s="27" t="str">
        <x:v>NO</x:v>
      </x:c>
      <x:c r="Q56" s="27" t="str"/>
      <x:c r="R56" s="27" t="str">
        <x:f>IF(B56="Spine","INCLUDE",IF(OR(O56&gt;=7,P56="YES"),"INCLUDE","HOLD"))</x:f>
        <x:v>INCLUDE</x:v>
      </x:c>
      <x:c r="S56" s="27" t="str">
        <x:v>Rodent-human transfer</x:v>
      </x:c>
      <x:c r="T56" s="27" t="str">
        <x:v>S053</x:v>
      </x:c>
      <x:c r="U56" s="27" t="str">
        <x:v>stress social behavior and resilience insights from rodents</x:v>
      </x:c>
    </x:row>
    <x:row r="57">
      <x:c r="A57" s="27" t="str">
        <x:v>L054</x:v>
      </x:c>
      <x:c r="B57" s="27" t="str">
        <x:v>Spine</x:v>
      </x:c>
      <x:c r="C57" s="27" t="str">
        <x:v>Predictive / interoception</x:v>
      </x:c>
      <x:c r="D57" s="27" t="str">
        <x:v>Interoception, contemplative practice, and health</x:v>
      </x:c>
      <x:c r="E57" s="27" t="str">
        <x:v>Farb et al.</x:v>
      </x:c>
      <x:c r="F57" s="27" t="str">
        <x:v>A</x:v>
      </x:c>
      <x:c r="G57" s="27" t="str">
        <x:v>Review</x:v>
      </x:c>
      <x:c r="H57" s="27" t="str">
        <x:v>Pass2 curated spine</x:v>
      </x:c>
      <x:c r="I57" s="27" t="str">
        <x:v>https://www.frontiersin.org/articles/10.3389/fpsyg.2015.00763/pdf</x:v>
      </x:c>
      <x:c r="J57" s="27" t="n">
        <x:v>3</x:v>
      </x:c>
      <x:c r="K57" s="27" t="n">
        <x:v>3</x:v>
      </x:c>
      <x:c r="L57" s="27" t="n">
        <x:v>3</x:v>
      </x:c>
      <x:c r="M57" s="27" t="n">
        <x:v>1</x:v>
      </x:c>
      <x:c r="N57" s="27" t="n">
        <x:v>1</x:v>
      </x:c>
      <x:c r="O57" s="27" t="n">
        <x:f>SUM(J57:N57)</x:f>
        <x:v>11</x:v>
      </x:c>
      <x:c r="P57" s="27" t="str">
        <x:v>NO</x:v>
      </x:c>
      <x:c r="Q57" s="27" t="str"/>
      <x:c r="R57" s="27" t="str">
        <x:f>IF(B57="Spine","INCLUDE",IF(OR(O57&gt;=7,P57="YES"),"INCLUDE","HOLD"))</x:f>
        <x:v>INCLUDE</x:v>
      </x:c>
      <x:c r="S57" s="27" t="str">
        <x:v>Not dyad-specific</x:v>
      </x:c>
      <x:c r="T57" s="27" t="str">
        <x:v>S054</x:v>
      </x:c>
      <x:c r="U57" s="27" t="str">
        <x:v>interoception contemplative practice and health</x:v>
      </x:c>
    </x:row>
    <x:row r="58">
      <x:c r="A58" s="27" t="str">
        <x:v>L055</x:v>
      </x:c>
      <x:c r="B58" s="27" t="str">
        <x:v>Spine</x:v>
      </x:c>
      <x:c r="C58" s="27" t="str">
        <x:v>Predictive / interoception</x:v>
      </x:c>
      <x:c r="D58" s="27" t="str">
        <x:v>Interoceptive Awareness Skills for Emotion Regulation</x:v>
      </x:c>
      <x:c r="E58" s="27" t="str">
        <x:v>Price &amp; Hooven</x:v>
      </x:c>
      <x:c r="F58" s="27" t="str">
        <x:v>B</x:v>
      </x:c>
      <x:c r="G58" s="27" t="str">
        <x:v>Theory/review</x:v>
      </x:c>
      <x:c r="H58" s="27" t="str">
        <x:v>Pass2 curated spine</x:v>
      </x:c>
      <x:c r="I58" s="27" t="str">
        <x:v>https://www.frontiersin.org/articles/10.3389/fpsyg.2018.00798/pdf</x:v>
      </x:c>
      <x:c r="J58" s="27" t="n">
        <x:v>3</x:v>
      </x:c>
      <x:c r="K58" s="27" t="n">
        <x:v>3</x:v>
      </x:c>
      <x:c r="L58" s="27" t="n">
        <x:v>3</x:v>
      </x:c>
      <x:c r="M58" s="27" t="n">
        <x:v>0</x:v>
      </x:c>
      <x:c r="N58" s="27" t="n">
        <x:v>1</x:v>
      </x:c>
      <x:c r="O58" s="27" t="n">
        <x:f>SUM(J58:N58)</x:f>
        <x:v>10</x:v>
      </x:c>
      <x:c r="P58" s="27" t="str">
        <x:v>NO</x:v>
      </x:c>
      <x:c r="Q58" s="27" t="str"/>
      <x:c r="R58" s="27" t="str">
        <x:f>IF(B58="Spine","INCLUDE",IF(OR(O58&gt;=7,P58="YES"),"INCLUDE","HOLD"))</x:f>
        <x:v>INCLUDE</x:v>
      </x:c>
      <x:c r="S58" s="27" t="str">
        <x:v>Intervention framework</x:v>
      </x:c>
      <x:c r="T58" s="27" t="str">
        <x:v>S055</x:v>
      </x:c>
      <x:c r="U58" s="27" t="str">
        <x:v>interoceptive awareness skills for emotion regulation</x:v>
      </x:c>
    </x:row>
    <x:row r="59">
      <x:c r="A59" s="27" t="str">
        <x:v>L056</x:v>
      </x:c>
      <x:c r="B59" s="27" t="str">
        <x:v>Spine</x:v>
      </x:c>
      <x:c r="C59" s="27" t="str">
        <x:v>Predictive / mentalizing</x:v>
      </x:c>
      <x:c r="D59" s="27" t="str">
        <x:v>A functional neuro-anatomical model of human attachment (NAMA)</x:v>
      </x:c>
      <x:c r="E59" s="27" t="str">
        <x:v>Long et al.</x:v>
      </x:c>
      <x:c r="F59" s="27" t="str">
        <x:v>B</x:v>
      </x:c>
      <x:c r="G59" s="27" t="str">
        <x:v>Integrative model</x:v>
      </x:c>
      <x:c r="H59" s="27" t="str">
        <x:v>Pass2 curated spine</x:v>
      </x:c>
      <x:c r="I59" s="27" t="str">
        <x:v>https://www.sciencedirect.com/science/article/pii/S0010945220300356/pdf</x:v>
      </x:c>
      <x:c r="J59" s="27" t="n">
        <x:v>3</x:v>
      </x:c>
      <x:c r="K59" s="27" t="n">
        <x:v>1</x:v>
      </x:c>
      <x:c r="L59" s="27" t="n">
        <x:v>3</x:v>
      </x:c>
      <x:c r="M59" s="27" t="n">
        <x:v>1</x:v>
      </x:c>
      <x:c r="N59" s="27" t="n">
        <x:v>1</x:v>
      </x:c>
      <x:c r="O59" s="27" t="n">
        <x:f>SUM(J59:N59)</x:f>
        <x:v>9</x:v>
      </x:c>
      <x:c r="P59" s="27" t="str">
        <x:v>NO</x:v>
      </x:c>
      <x:c r="Q59" s="27" t="str"/>
      <x:c r="R59" s="27" t="str">
        <x:f>IF(B59="Spine","INCLUDE",IF(OR(O59&gt;=7,P59="YES"),"INCLUDE","HOLD"))</x:f>
        <x:v>INCLUDE</x:v>
      </x:c>
      <x:c r="S59" s="27" t="str">
        <x:v>Not a dynamical model</x:v>
      </x:c>
      <x:c r="T59" s="27" t="str">
        <x:v>S056</x:v>
      </x:c>
      <x:c r="U59" s="27" t="str">
        <x:v>a functional neuro anatomical model of human attachment nama</x:v>
      </x:c>
    </x:row>
    <x:row r="60">
      <x:c r="A60" s="27" t="str">
        <x:v>L057</x:v>
      </x:c>
      <x:c r="B60" s="27" t="str">
        <x:v>Spine</x:v>
      </x:c>
      <x:c r="C60" s="27" t="str">
        <x:v>Predictive / mentalizing</x:v>
      </x:c>
      <x:c r="D60" s="27" t="str">
        <x:v>The interactive brain hypothesis</x:v>
      </x:c>
      <x:c r="E60" s="27" t="str">
        <x:v>Di Paolo &amp; De Jaegher</x:v>
      </x:c>
      <x:c r="F60" s="27" t="str">
        <x:v>F</x:v>
      </x:c>
      <x:c r="G60" s="27" t="str">
        <x:v>Theory</x:v>
      </x:c>
      <x:c r="H60" s="27" t="str">
        <x:v>Pass2 curated spine</x:v>
      </x:c>
      <x:c r="I60" s="27" t="str">
        <x:v>https://www.frontiersin.org/articles/10.3389/fnhum.2012.00163/pdf</x:v>
      </x:c>
      <x:c r="J60" s="27" t="n">
        <x:v>3</x:v>
      </x:c>
      <x:c r="K60" s="27" t="n">
        <x:v>2</x:v>
      </x:c>
      <x:c r="L60" s="27" t="n">
        <x:v>3</x:v>
      </x:c>
      <x:c r="M60" s="27" t="n">
        <x:v>0</x:v>
      </x:c>
      <x:c r="N60" s="27" t="n">
        <x:v>1</x:v>
      </x:c>
      <x:c r="O60" s="27" t="n">
        <x:f>SUM(J60:N60)</x:f>
        <x:v>9</x:v>
      </x:c>
      <x:c r="P60" s="27" t="str">
        <x:v>NO</x:v>
      </x:c>
      <x:c r="Q60" s="27" t="str"/>
      <x:c r="R60" s="27" t="str">
        <x:f>IF(B60="Spine","INCLUDE",IF(OR(O60&gt;=7,P60="YES"),"INCLUDE","HOLD"))</x:f>
        <x:v>INCLUDE</x:v>
      </x:c>
      <x:c r="S60" s="27" t="str">
        <x:v>Formal/conceptual transfer</x:v>
      </x:c>
      <x:c r="T60" s="27" t="str">
        <x:v>S057</x:v>
      </x:c>
      <x:c r="U60" s="27" t="str">
        <x:v>the interactive brain hypothesis</x:v>
      </x:c>
    </x:row>
    <x:row r="61">
      <x:c r="A61" s="27" t="str">
        <x:v>L058</x:v>
      </x:c>
      <x:c r="B61" s="27" t="str">
        <x:v>Spine</x:v>
      </x:c>
      <x:c r="C61" s="27" t="str">
        <x:v>Dynamics</x:v>
      </x:c>
      <x:c r="D61" s="27" t="str">
        <x:v>Balanced Amplification: A New Mechanism of Selective Amplification of Neural Activity Patterns</x:v>
      </x:c>
      <x:c r="E61" s="27" t="str">
        <x:v>Murphy &amp; Miller</x:v>
      </x:c>
      <x:c r="F61" s="27" t="str">
        <x:v>F</x:v>
      </x:c>
      <x:c r="G61" s="27" t="str">
        <x:v>Theoretical/computational neuroscience</x:v>
      </x:c>
      <x:c r="H61" s="27" t="str">
        <x:v>Pass2 curated spine</x:v>
      </x:c>
      <x:c r="I61" s="27" t="str">
        <x:v>https://pmc.ncbi.nlm.nih.gov/articles/PMC2667957/</x:v>
      </x:c>
      <x:c r="J61" s="27" t="n">
        <x:v>3</x:v>
      </x:c>
      <x:c r="K61" s="27" t="n">
        <x:v>2</x:v>
      </x:c>
      <x:c r="L61" s="27" t="n">
        <x:v>3</x:v>
      </x:c>
      <x:c r="M61" s="27" t="n">
        <x:v>1</x:v>
      </x:c>
      <x:c r="N61" s="27" t="n">
        <x:v>1</x:v>
      </x:c>
      <x:c r="O61" s="27" t="n">
        <x:f>SUM(J61:N61)</x:f>
        <x:v>10</x:v>
      </x:c>
      <x:c r="P61" s="27" t="str">
        <x:v>NO</x:v>
      </x:c>
      <x:c r="Q61" s="27" t="str"/>
      <x:c r="R61" s="27" t="str">
        <x:f>IF(B61="Spine","INCLUDE",IF(OR(O61&gt;=7,P61="YES"),"INCLUDE","HOLD"))</x:f>
        <x:v>INCLUDE</x:v>
      </x:c>
      <x:c r="S61" s="27" t="str">
        <x:v>Neural circuit model; not relational evidence</x:v>
      </x:c>
      <x:c r="T61" s="27" t="str">
        <x:v>S058</x:v>
      </x:c>
      <x:c r="U61" s="27" t="str">
        <x:v>balanced amplification a new mechanism of selective amplification of neural activity patterns</x:v>
      </x:c>
    </x:row>
    <x:row r="62">
      <x:c r="A62" s="27" t="str">
        <x:v>L059</x:v>
      </x:c>
      <x:c r="B62" s="27" t="str">
        <x:v>Spine</x:v>
      </x:c>
      <x:c r="C62" s="27" t="str">
        <x:v>Dynamics</x:v>
      </x:c>
      <x:c r="D62" s="27" t="str">
        <x:v>Optimal control of transient dynamics in balanced networks supports generation of complex movements</x:v>
      </x:c>
      <x:c r="E62" s="27" t="str">
        <x:v>Hennequin, Vogels, Gerstner</x:v>
      </x:c>
      <x:c r="F62" s="27" t="str">
        <x:v>F</x:v>
      </x:c>
      <x:c r="G62" s="27" t="str">
        <x:v>Computational neuroscience</x:v>
      </x:c>
      <x:c r="H62" s="27" t="str">
        <x:v>Pass2 curated spine</x:v>
      </x:c>
      <x:c r="I62" s="27" t="str">
        <x:v>https://pmc.ncbi.nlm.nih.gov/articles/PMC6364799/</x:v>
      </x:c>
      <x:c r="J62" s="27" t="n">
        <x:v>3</x:v>
      </x:c>
      <x:c r="K62" s="27" t="n">
        <x:v>1</x:v>
      </x:c>
      <x:c r="L62" s="27" t="n">
        <x:v>3</x:v>
      </x:c>
      <x:c r="M62" s="27" t="n">
        <x:v>0</x:v>
      </x:c>
      <x:c r="N62" s="27" t="n">
        <x:v>1</x:v>
      </x:c>
      <x:c r="O62" s="27" t="n">
        <x:f>SUM(J62:N62)</x:f>
        <x:v>8</x:v>
      </x:c>
      <x:c r="P62" s="27" t="str">
        <x:v>NO</x:v>
      </x:c>
      <x:c r="Q62" s="27" t="str"/>
      <x:c r="R62" s="27" t="str">
        <x:f>IF(B62="Spine","INCLUDE",IF(OR(O62&gt;=7,P62="YES"),"INCLUDE","HOLD"))</x:f>
        <x:v>INCLUDE</x:v>
      </x:c>
      <x:c r="S62" s="27" t="str">
        <x:v>Motor-network model; formal transfer only</x:v>
      </x:c>
      <x:c r="T62" s="27" t="str">
        <x:v>S059</x:v>
      </x:c>
      <x:c r="U62" s="27" t="str">
        <x:v>optimal control of transient dynamics in balanced networks supports generation of complex movements</x:v>
      </x:c>
    </x:row>
    <x:row r="63">
      <x:c r="A63" s="27" t="str">
        <x:v>L060</x:v>
      </x:c>
      <x:c r="B63" s="27" t="str">
        <x:v>Spine</x:v>
      </x:c>
      <x:c r="C63" s="27" t="str">
        <x:v>Dynamics</x:v>
      </x:c>
      <x:c r="D63" s="27" t="str">
        <x:v>Controllability of structural brain networks</x:v>
      </x:c>
      <x:c r="E63" s="27" t="str">
        <x:v>Gu et al.</x:v>
      </x:c>
      <x:c r="F63" s="27" t="str">
        <x:v>F</x:v>
      </x:c>
      <x:c r="G63" s="27" t="str">
        <x:v>Network control theory / human connectome</x:v>
      </x:c>
      <x:c r="H63" s="27" t="str">
        <x:v>Pass2 curated spine</x:v>
      </x:c>
      <x:c r="I63" s="27" t="str">
        <x:v>https://pmc.ncbi.nlm.nih.gov/articles/PMC4600713/</x:v>
      </x:c>
      <x:c r="J63" s="27" t="n">
        <x:v>3</x:v>
      </x:c>
      <x:c r="K63" s="27" t="n">
        <x:v>2</x:v>
      </x:c>
      <x:c r="L63" s="27" t="n">
        <x:v>3</x:v>
      </x:c>
      <x:c r="M63" s="27" t="n">
        <x:v>1</x:v>
      </x:c>
      <x:c r="N63" s="27" t="n">
        <x:v>1</x:v>
      </x:c>
      <x:c r="O63" s="27" t="n">
        <x:f>SUM(J63:N63)</x:f>
        <x:v>10</x:v>
      </x:c>
      <x:c r="P63" s="27" t="str">
        <x:v>NO</x:v>
      </x:c>
      <x:c r="Q63" s="27" t="str"/>
      <x:c r="R63" s="27" t="str">
        <x:f>IF(B63="Spine","INCLUDE",IF(OR(O63&gt;=7,P63="YES"),"INCLUDE","HOLD"))</x:f>
        <x:v>INCLUDE</x:v>
      </x:c>
      <x:c r="S63" s="27" t="str">
        <x:v>Linear structural model; clinical transfer limited</x:v>
      </x:c>
      <x:c r="T63" s="27" t="str">
        <x:v>S060</x:v>
      </x:c>
      <x:c r="U63" s="27" t="str">
        <x:v>controllability of structural brain networks</x:v>
      </x:c>
    </x:row>
    <x:row r="64">
      <x:c r="A64" s="27" t="str">
        <x:v>L061</x:v>
      </x:c>
      <x:c r="B64" s="27" t="str">
        <x:v>Spine</x:v>
      </x:c>
      <x:c r="C64" s="27" t="str">
        <x:v>Dynamics</x:v>
      </x:c>
      <x:c r="D64" s="27" t="str">
        <x:v>Metastable dynamics of neural circuits and networks</x:v>
      </x:c>
      <x:c r="E64" s="27" t="str">
        <x:v>La Camera et al.</x:v>
      </x:c>
      <x:c r="F64" s="27" t="str">
        <x:v>A</x:v>
      </x:c>
      <x:c r="G64" s="27" t="str">
        <x:v>Major review</x:v>
      </x:c>
      <x:c r="H64" s="27" t="str">
        <x:v>Pass2 curated spine</x:v>
      </x:c>
      <x:c r="I64" s="27" t="str">
        <x:v>https://pmc.ncbi.nlm.nih.gov/articles/PMC8900181/</x:v>
      </x:c>
      <x:c r="J64" s="27" t="n">
        <x:v>3</x:v>
      </x:c>
      <x:c r="K64" s="27" t="n">
        <x:v>3</x:v>
      </x:c>
      <x:c r="L64" s="27" t="n">
        <x:v>3</x:v>
      </x:c>
      <x:c r="M64" s="27" t="n">
        <x:v>0</x:v>
      </x:c>
      <x:c r="N64" s="27" t="n">
        <x:v>1</x:v>
      </x:c>
      <x:c r="O64" s="27" t="n">
        <x:f>SUM(J64:N64)</x:f>
        <x:v>10</x:v>
      </x:c>
      <x:c r="P64" s="27" t="str">
        <x:v>NO</x:v>
      </x:c>
      <x:c r="Q64" s="27" t="str"/>
      <x:c r="R64" s="27" t="str">
        <x:f>IF(B64="Spine","INCLUDE",IF(OR(O64&gt;=7,P64="YES"),"INCLUDE","HOLD"))</x:f>
        <x:v>INCLUDE</x:v>
      </x:c>
      <x:c r="S64" s="27" t="str">
        <x:v>Mostly circuit-level evidence</x:v>
      </x:c>
      <x:c r="T64" s="27" t="str">
        <x:v>S061</x:v>
      </x:c>
      <x:c r="U64" s="27" t="str">
        <x:v>metastable dynamics of neural circuits and networks</x:v>
      </x:c>
    </x:row>
    <x:row r="65">
      <x:c r="A65" s="27" t="str">
        <x:v>L062</x:v>
      </x:c>
      <x:c r="B65" s="27" t="str">
        <x:v>Spine</x:v>
      </x:c>
      <x:c r="C65" s="27" t="str">
        <x:v>Dynamics</x:v>
      </x:c>
      <x:c r="D65" s="27" t="str">
        <x:v>Dynamical properties and mechanisms of metastability: A perspective in neuroscience</x:v>
      </x:c>
      <x:c r="E65" s="27" t="str">
        <x:v>2025 perspective</x:v>
      </x:c>
      <x:c r="F65" s="27" t="str">
        <x:v>A</x:v>
      </x:c>
      <x:c r="G65" s="27" t="str">
        <x:v>Major perspective</x:v>
      </x:c>
      <x:c r="H65" s="27" t="str">
        <x:v>Pass2 curated spine</x:v>
      </x:c>
      <x:c r="I65" s="27" t="str">
        <x:v>https://journals.aps.org/pre/abstract/10.1103/PhysRevE.111.021001</x:v>
      </x:c>
      <x:c r="J65" s="27" t="n">
        <x:v>3</x:v>
      </x:c>
      <x:c r="K65" s="27" t="n">
        <x:v>1</x:v>
      </x:c>
      <x:c r="L65" s="27" t="n">
        <x:v>3</x:v>
      </x:c>
      <x:c r="M65" s="27" t="n">
        <x:v>1</x:v>
      </x:c>
      <x:c r="N65" s="27" t="n">
        <x:v>1</x:v>
      </x:c>
      <x:c r="O65" s="27" t="n">
        <x:f>SUM(J65:N65)</x:f>
        <x:v>9</x:v>
      </x:c>
      <x:c r="P65" s="27" t="str">
        <x:v>NO</x:v>
      </x:c>
      <x:c r="Q65" s="27" t="str"/>
      <x:c r="R65" s="27" t="str">
        <x:f>IF(B65="Spine","INCLUDE",IF(OR(O65&gt;=7,P65="YES"),"INCLUDE","HOLD"))</x:f>
        <x:v>INCLUDE</x:v>
      </x:c>
      <x:c r="S65" s="27" t="str">
        <x:v>Recent synthesis; not relational-specific</x:v>
      </x:c>
      <x:c r="T65" s="27" t="str">
        <x:v>S062</x:v>
      </x:c>
      <x:c r="U65" s="27" t="str">
        <x:v>dynamical properties and mechanisms of metastability a perspective in neuroscience</x:v>
      </x:c>
    </x:row>
    <x:row r="66">
      <x:c r="A66" s="27" t="str">
        <x:v>L063</x:v>
      </x:c>
      <x:c r="B66" s="27" t="str">
        <x:v>Spine</x:v>
      </x:c>
      <x:c r="C66" s="27" t="str">
        <x:v>Dynamics</x:v>
      </x:c>
      <x:c r="D66" s="27" t="str">
        <x:v>Metastability demystified</x:v>
      </x:c>
      <x:c r="E66" s="27" t="str">
        <x:v>2024 review</x:v>
      </x:c>
      <x:c r="F66" s="27" t="str">
        <x:v>A</x:v>
      </x:c>
      <x:c r="G66" s="27" t="str">
        <x:v>Critical review</x:v>
      </x:c>
      <x:c r="H66" s="27" t="str">
        <x:v>Pass2 curated spine</x:v>
      </x:c>
      <x:c r="I66" s="27" t="str">
        <x:v>https://pubmed.ncbi.nlm.nih.gov/39663408/</x:v>
      </x:c>
      <x:c r="J66" s="27" t="n">
        <x:v>3</x:v>
      </x:c>
      <x:c r="K66" s="27" t="n">
        <x:v>3</x:v>
      </x:c>
      <x:c r="L66" s="27" t="n">
        <x:v>3</x:v>
      </x:c>
      <x:c r="M66" s="27" t="n">
        <x:v>0</x:v>
      </x:c>
      <x:c r="N66" s="27" t="n">
        <x:v>1</x:v>
      </x:c>
      <x:c r="O66" s="27" t="n">
        <x:f>SUM(J66:N66)</x:f>
        <x:v>10</x:v>
      </x:c>
      <x:c r="P66" s="27" t="str">
        <x:v>NO</x:v>
      </x:c>
      <x:c r="Q66" s="27" t="str"/>
      <x:c r="R66" s="27" t="str">
        <x:f>IF(B66="Spine","INCLUDE",IF(OR(O66&gt;=7,P66="YES"),"INCLUDE","HOLD"))</x:f>
        <x:v>INCLUDE</x:v>
      </x:c>
      <x:c r="S66" s="27" t="str">
        <x:v>Definitions/measures vary</x:v>
      </x:c>
      <x:c r="T66" s="27" t="str">
        <x:v>S063</x:v>
      </x:c>
      <x:c r="U66" s="27" t="str">
        <x:v>metastability demystified</x:v>
      </x:c>
    </x:row>
    <x:row r="67">
      <x:c r="A67" s="27" t="str">
        <x:v>L064</x:v>
      </x:c>
      <x:c r="B67" s="27" t="str">
        <x:v>Spine</x:v>
      </x:c>
      <x:c r="C67" s="27" t="str">
        <x:v>Dynamics</x:v>
      </x:c>
      <x:c r="D67" s="27" t="str">
        <x:v>Metastability in the wild: empirical neuroimaging scoping review</x:v>
      </x:c>
      <x:c r="E67" s="27" t="str">
        <x:v>Wijaya et al.</x:v>
      </x:c>
      <x:c r="F67" s="27" t="str">
        <x:v>A</x:v>
      </x:c>
      <x:c r="G67" s="27" t="str">
        <x:v>Scoping review</x:v>
      </x:c>
      <x:c r="H67" s="27" t="str">
        <x:v>Pass2 curated spine</x:v>
      </x:c>
      <x:c r="I67" s="27" t="str">
        <x:v>https://www.sciencedirect.com/science/article/pii/S014976342500106X</x:v>
      </x:c>
      <x:c r="J67" s="27" t="n">
        <x:v>3</x:v>
      </x:c>
      <x:c r="K67" s="27" t="n">
        <x:v>3</x:v>
      </x:c>
      <x:c r="L67" s="27" t="n">
        <x:v>3</x:v>
      </x:c>
      <x:c r="M67" s="27" t="n">
        <x:v>2</x:v>
      </x:c>
      <x:c r="N67" s="27" t="n">
        <x:v>1</x:v>
      </x:c>
      <x:c r="O67" s="27" t="n">
        <x:f>SUM(J67:N67)</x:f>
        <x:v>12</x:v>
      </x:c>
      <x:c r="P67" s="27" t="str">
        <x:v>NO</x:v>
      </x:c>
      <x:c r="Q67" s="27" t="str"/>
      <x:c r="R67" s="27" t="str">
        <x:f>IF(B67="Spine","INCLUDE",IF(OR(O67&gt;=7,P67="YES"),"INCLUDE","HOLD"))</x:f>
        <x:v>INCLUDE</x:v>
      </x:c>
      <x:c r="S67" s="27" t="str">
        <x:v>Field remains methodologically heterogeneous</x:v>
      </x:c>
      <x:c r="T67" s="27" t="str">
        <x:v>S064</x:v>
      </x:c>
      <x:c r="U67" s="27" t="str">
        <x:v>metastability in the wild empirical neuroimaging scoping review</x:v>
      </x:c>
    </x:row>
    <x:row r="68">
      <x:c r="A68" s="27" t="str">
        <x:v>L065</x:v>
      </x:c>
      <x:c r="B68" s="27" t="str">
        <x:v>Spine</x:v>
      </x:c>
      <x:c r="C68" s="27" t="str">
        <x:v>Methods / contradiction</x:v>
      </x:c>
      <x:c r="D68" s="27" t="str">
        <x:v>Are We Ready for Real-world Neuroscience?</x:v>
      </x:c>
      <x:c r="E68" s="27" t="str">
        <x:v>Matusz et al.</x:v>
      </x:c>
      <x:c r="F68" s="27" t="str">
        <x:v>A</x:v>
      </x:c>
      <x:c r="G68" s="27" t="str">
        <x:v>Methods perspective</x:v>
      </x:c>
      <x:c r="H68" s="27" t="str">
        <x:v>Pass2 curated spine</x:v>
      </x:c>
      <x:c r="I68" s="27" t="str">
        <x:v>https://direct.mit.edu/jocn/article-pdf/31/3/327/1788382/jocn_e_01276.pdf</x:v>
      </x:c>
      <x:c r="J68" s="27" t="n">
        <x:v>3</x:v>
      </x:c>
      <x:c r="K68" s="27" t="n">
        <x:v>1</x:v>
      </x:c>
      <x:c r="L68" s="27" t="n">
        <x:v>1</x:v>
      </x:c>
      <x:c r="M68" s="27" t="n">
        <x:v>0</x:v>
      </x:c>
      <x:c r="N68" s="27" t="n">
        <x:v>1</x:v>
      </x:c>
      <x:c r="O68" s="27" t="n">
        <x:f>SUM(J68:N68)</x:f>
        <x:v>6</x:v>
      </x:c>
      <x:c r="P68" s="27" t="str">
        <x:v>NO</x:v>
      </x:c>
      <x:c r="Q68" s="27" t="str"/>
      <x:c r="R68" s="27" t="str">
        <x:f>IF(B68="Spine","INCLUDE",IF(OR(O68&gt;=7,P68="YES"),"INCLUDE","HOLD"))</x:f>
        <x:v>INCLUDE</x:v>
      </x:c>
      <x:c r="S68" s="27" t="str">
        <x:v>Real-world measures add uncontrolled variance</x:v>
      </x:c>
      <x:c r="T68" s="27" t="str">
        <x:v>S065</x:v>
      </x:c>
      <x:c r="U68" s="27" t="str">
        <x:v>are we ready for real world neuroscience</x:v>
      </x:c>
    </x:row>
    <x:row r="69">
      <x:c r="A69" s="27" t="str">
        <x:v>L066</x:v>
      </x:c>
      <x:c r="B69" s="27" t="str">
        <x:v>Spine</x:v>
      </x:c>
      <x:c r="C69" s="27" t="str">
        <x:v>Therapy</x:v>
      </x:c>
      <x:c r="D69" s="27" t="str">
        <x:v>The Alliance in Adult Psychotherapy: A Meta-Analytic Synthesis</x:v>
      </x:c>
      <x:c r="E69" s="27" t="str">
        <x:v>Wampold &amp; Horvath</x:v>
      </x:c>
      <x:c r="F69" s="27" t="str">
        <x:v>A</x:v>
      </x:c>
      <x:c r="G69" s="27" t="str">
        <x:v>Meta-analysis; 295 studies / &gt;30,000 patients</x:v>
      </x:c>
      <x:c r="H69" s="27" t="str">
        <x:v>Pass2 curated spine</x:v>
      </x:c>
      <x:c r="I69" s="27" t="str">
        <x:v>https://consensus.app/papers/details/95697853cfd75bf6a32a3fb6795568c5/?utm_source=chatgpt</x:v>
      </x:c>
      <x:c r="J69" s="27" t="n">
        <x:v>3</x:v>
      </x:c>
      <x:c r="K69" s="27" t="n">
        <x:v>3</x:v>
      </x:c>
      <x:c r="L69" s="27" t="n">
        <x:v>1</x:v>
      </x:c>
      <x:c r="M69" s="27" t="n">
        <x:v>1</x:v>
      </x:c>
      <x:c r="N69" s="27" t="n">
        <x:v>1</x:v>
      </x:c>
      <x:c r="O69" s="27" t="n">
        <x:f>SUM(J69:N69)</x:f>
        <x:v>9</x:v>
      </x:c>
      <x:c r="P69" s="27" t="str">
        <x:v>NO</x:v>
      </x:c>
      <x:c r="Q69" s="27" t="str"/>
      <x:c r="R69" s="27" t="str">
        <x:f>IF(B69="Spine","INCLUDE",IF(OR(O69&gt;=7,P69="YES"),"INCLUDE","HOLD"))</x:f>
        <x:v>INCLUDE</x:v>
      </x:c>
      <x:c r="S69" s="27" t="str">
        <x:v>Robust association does not by itself establish causality 2018 Psychotherapy</x:v>
      </x:c>
      <x:c r="T69" s="27" t="str">
        <x:v>S066</x:v>
      </x:c>
      <x:c r="U69" s="27" t="str">
        <x:v>the alliance in adult psychotherapy a meta analytic synthesis</x:v>
      </x:c>
    </x:row>
    <x:row r="70">
      <x:c r="A70" s="27" t="str">
        <x:v>L067</x:v>
      </x:c>
      <x:c r="B70" s="27" t="str">
        <x:v>Spine</x:v>
      </x:c>
      <x:c r="C70" s="27" t="str">
        <x:v>Therapy</x:v>
      </x:c>
      <x:c r="D70" s="27" t="str">
        <x:v>Examining therapist effects in the alliance-outcome relationship</x:v>
      </x:c>
      <x:c r="E70" s="27" t="str">
        <x:v>Horvath &amp; Wampold</x:v>
      </x:c>
      <x:c r="F70" s="27" t="str">
        <x:v>A</x:v>
      </x:c>
      <x:c r="G70" s="27" t="str">
        <x:v>Multilevel meta-analysis</x:v>
      </x:c>
      <x:c r="H70" s="27" t="str">
        <x:v>Pass2 curated spine</x:v>
      </x:c>
      <x:c r="I70" s="27" t="str">
        <x:v>https://consensus.app/papers/details/b237a642bd1858bd82ba1778273f1c33/?utm_source=chatgpt</x:v>
      </x:c>
      <x:c r="J70" s="27" t="n">
        <x:v>3</x:v>
      </x:c>
      <x:c r="K70" s="27" t="n">
        <x:v>3</x:v>
      </x:c>
      <x:c r="L70" s="27" t="n">
        <x:v>1</x:v>
      </x:c>
      <x:c r="M70" s="27" t="n">
        <x:v>0</x:v>
      </x:c>
      <x:c r="N70" s="27" t="n">
        <x:v>1</x:v>
      </x:c>
      <x:c r="O70" s="27" t="n">
        <x:f>SUM(J70:N70)</x:f>
        <x:v>8</x:v>
      </x:c>
      <x:c r="P70" s="27" t="str">
        <x:v>NO</x:v>
      </x:c>
      <x:c r="Q70" s="27" t="str"/>
      <x:c r="R70" s="27" t="str">
        <x:f>IF(B70="Spine","INCLUDE",IF(OR(O70&gt;=7,P70="YES"),"INCLUDE","HOLD"))</x:f>
        <x:v>INCLUDE</x:v>
      </x:c>
      <x:c r="S70" s="27" t="str">
        <x:v>Moderator analysis remains observational 2021 J Consult Clin Psychol</x:v>
      </x:c>
      <x:c r="T70" s="27" t="str">
        <x:v>S067</x:v>
      </x:c>
      <x:c r="U70" s="27" t="str">
        <x:v>examining therapist effects in the alliance outcome relationship</x:v>
      </x:c>
    </x:row>
    <x:row r="71">
      <x:c r="A71" s="27" t="str">
        <x:v>L068</x:v>
      </x:c>
      <x:c r="B71" s="27" t="str">
        <x:v>Spine</x:v>
      </x:c>
      <x:c r="C71" s="27" t="str">
        <x:v>Therapy</x:v>
      </x:c>
      <x:c r="D71" s="27" t="str">
        <x:v>Therapeutic alliance in psychological therapy for PTSD</x:v>
      </x:c>
      <x:c r="E71" s="27" t="str">
        <x:v>Howard, Berry, Haddock</x:v>
      </x:c>
      <x:c r="F71" s="27" t="str">
        <x:v>A</x:v>
      </x:c>
      <x:c r="G71" s="27" t="str">
        <x:v>Systematic review + meta-analysis</x:v>
      </x:c>
      <x:c r="H71" s="27" t="str">
        <x:v>Pass2 curated spine</x:v>
      </x:c>
      <x:c r="I71" s="27" t="str">
        <x:v>https://consensus.app/papers/details/e6e06b1cf03f5ac1a2a461b32bd16944/?utm_source=chatgpt</x:v>
      </x:c>
      <x:c r="J71" s="27" t="n">
        <x:v>3</x:v>
      </x:c>
      <x:c r="K71" s="27" t="n">
        <x:v>3</x:v>
      </x:c>
      <x:c r="L71" s="27" t="n">
        <x:v>1</x:v>
      </x:c>
      <x:c r="M71" s="27" t="n">
        <x:v>0</x:v>
      </x:c>
      <x:c r="N71" s="27" t="n">
        <x:v>1</x:v>
      </x:c>
      <x:c r="O71" s="27" t="n">
        <x:f>SUM(J71:N71)</x:f>
        <x:v>8</x:v>
      </x:c>
      <x:c r="P71" s="27" t="str">
        <x:v>NO</x:v>
      </x:c>
      <x:c r="Q71" s="27" t="str"/>
      <x:c r="R71" s="27" t="str">
        <x:f>IF(B71="Spine","INCLUDE",IF(OR(O71&gt;=7,P71="YES"),"INCLUDE","HOLD"))</x:f>
        <x:v>INCLUDE</x:v>
      </x:c>
      <x:c r="S71" s="27" t="str">
        <x:v>Included-study quality mostly weak-to-moderate 2021</x:v>
      </x:c>
      <x:c r="T71" s="27" t="str">
        <x:v>S068</x:v>
      </x:c>
      <x:c r="U71" s="27" t="str">
        <x:v>therapeutic alliance in psychological therapy for ptsd</x:v>
      </x:c>
    </x:row>
    <x:row r="72">
      <x:c r="A72" s="27" t="str">
        <x:v>L069</x:v>
      </x:c>
      <x:c r="B72" s="27" t="str">
        <x:v>Spine</x:v>
      </x:c>
      <x:c r="C72" s="27" t="str">
        <x:v>Therapy</x:v>
      </x:c>
      <x:c r="D72" s="27" t="str">
        <x:v>Alliance Rupture Repair: A Meta-Analysis</x:v>
      </x:c>
      <x:c r="E72" s="27" t="str">
        <x:v>Eubanks et al.</x:v>
      </x:c>
      <x:c r="F72" s="27" t="str">
        <x:v>A</x:v>
      </x:c>
      <x:c r="G72" s="27" t="str">
        <x:v>Meta-analysis</x:v>
      </x:c>
      <x:c r="H72" s="27" t="str">
        <x:v>Pass2 curated spine</x:v>
      </x:c>
      <x:c r="I72" s="27" t="str">
        <x:v>https://consensus.app/papers/details/526010f234115dd395e38728e85fc5e7/?utm_source=chatgpt</x:v>
      </x:c>
      <x:c r="J72" s="27" t="n">
        <x:v>3</x:v>
      </x:c>
      <x:c r="K72" s="27" t="n">
        <x:v>3</x:v>
      </x:c>
      <x:c r="L72" s="27" t="n">
        <x:v>1</x:v>
      </x:c>
      <x:c r="M72" s="27" t="n">
        <x:v>2</x:v>
      </x:c>
      <x:c r="N72" s="27" t="n">
        <x:v>1</x:v>
      </x:c>
      <x:c r="O72" s="27" t="n">
        <x:f>SUM(J72:N72)</x:f>
        <x:v>10</x:v>
      </x:c>
      <x:c r="P72" s="27" t="str">
        <x:v>NO</x:v>
      </x:c>
      <x:c r="Q72" s="27" t="str"/>
      <x:c r="R72" s="27" t="str">
        <x:f>IF(B72="Spine","INCLUDE",IF(OR(O72&gt;=7,P72="YES"),"INCLUDE","HOLD"))</x:f>
        <x:v>INCLUDE</x:v>
      </x:c>
      <x:c r="S72" s="27" t="str">
        <x:v>Repair association stronger than evidence for training causality 2018 Psychotherapy</x:v>
      </x:c>
      <x:c r="T72" s="27" t="str">
        <x:v>S069</x:v>
      </x:c>
      <x:c r="U72" s="27" t="str">
        <x:v>alliance rupture repair a meta analysis</x:v>
      </x:c>
    </x:row>
    <x:row r="73">
      <x:c r="A73" s="27" t="str">
        <x:v>L070</x:v>
      </x:c>
      <x:c r="B73" s="27" t="str">
        <x:v>Spine</x:v>
      </x:c>
      <x:c r="C73" s="27" t="str">
        <x:v>Therapy</x:v>
      </x:c>
      <x:c r="D73" s="27" t="str">
        <x:v>Alliance Ruptures and Psychotherapy Outcomes: A Multilevel Meta-Analysis</x:v>
      </x:c>
      <x:c r="E73" s="27" t="str">
        <x:v>Babl et al.</x:v>
      </x:c>
      <x:c r="F73" s="27" t="str">
        <x:v>A</x:v>
      </x:c>
      <x:c r="G73" s="27" t="str">
        <x:v>2026 meta-analysis</x:v>
      </x:c>
      <x:c r="H73" s="27" t="str">
        <x:v>Pass2 curated spine</x:v>
      </x:c>
      <x:c r="I73" s="27" t="str">
        <x:v>https://consensus.app/papers/details/ee5f4cb0ab0750e3ba7196802e3ae688/?utm_source=chatgpt</x:v>
      </x:c>
      <x:c r="J73" s="27" t="n">
        <x:v>3</x:v>
      </x:c>
      <x:c r="K73" s="27" t="n">
        <x:v>3</x:v>
      </x:c>
      <x:c r="L73" s="27" t="n">
        <x:v>1</x:v>
      </x:c>
      <x:c r="M73" s="27" t="n">
        <x:v>2</x:v>
      </x:c>
      <x:c r="N73" s="27" t="n">
        <x:v>1</x:v>
      </x:c>
      <x:c r="O73" s="27" t="n">
        <x:f>SUM(J73:N73)</x:f>
        <x:v>10</x:v>
      </x:c>
      <x:c r="P73" s="27" t="str">
        <x:v>NO</x:v>
      </x:c>
      <x:c r="Q73" s="27" t="str"/>
      <x:c r="R73" s="27" t="str">
        <x:f>IF(B73="Spine","INCLUDE",IF(OR(O73&gt;=7,P73="YES"),"INCLUDE","HOLD"))</x:f>
        <x:v>INCLUDE</x:v>
      </x:c>
      <x:c r="S73" s="27" t="str">
        <x:v>Only four publications; N=301 2026 J Clin Psychol</x:v>
      </x:c>
      <x:c r="T73" s="27" t="str">
        <x:v>S070</x:v>
      </x:c>
      <x:c r="U73" s="27" t="str">
        <x:v>alliance ruptures and psychotherapy outcomes a multilevel meta analysis</x:v>
      </x:c>
    </x:row>
    <x:row r="74">
      <x:c r="A74" s="27" t="str">
        <x:v>L071</x:v>
      </x:c>
      <x:c r="B74" s="27" t="str">
        <x:v>Spine</x:v>
      </x:c>
      <x:c r="C74" s="27" t="str">
        <x:v>Therapy</x:v>
      </x:c>
      <x:c r="D74" s="27" t="str">
        <x:v>Therapeutic alliance and treatment outcomes in teletherapy</x:v>
      </x:c>
      <x:c r="E74" s="27" t="str">
        <x:v>Aafjes-van Doorn et al.</x:v>
      </x:c>
      <x:c r="F74" s="27" t="str">
        <x:v>A</x:v>
      </x:c>
      <x:c r="G74" s="27" t="str">
        <x:v>Systematic review + meta-analysis</x:v>
      </x:c>
      <x:c r="H74" s="27" t="str">
        <x:v>Pass2 curated spine</x:v>
      </x:c>
      <x:c r="I74" s="27" t="str">
        <x:v>https://consensus.app/papers/details/25ceafbafd6e5d8d98265be61e548af3/?utm_source=chatgpt</x:v>
      </x:c>
      <x:c r="J74" s="27" t="n">
        <x:v>3</x:v>
      </x:c>
      <x:c r="K74" s="27" t="n">
        <x:v>3</x:v>
      </x:c>
      <x:c r="L74" s="27" t="n">
        <x:v>1</x:v>
      </x:c>
      <x:c r="M74" s="27" t="n">
        <x:v>0</x:v>
      </x:c>
      <x:c r="N74" s="27" t="n">
        <x:v>1</x:v>
      </x:c>
      <x:c r="O74" s="27" t="n">
        <x:f>SUM(J74:N74)</x:f>
        <x:v>8</x:v>
      </x:c>
      <x:c r="P74" s="27" t="str">
        <x:v>NO</x:v>
      </x:c>
      <x:c r="Q74" s="27" t="str"/>
      <x:c r="R74" s="27" t="str">
        <x:f>IF(B74="Spine","INCLUDE",IF(OR(O74&gt;=7,P74="YES"),"INCLUDE","HOLD"))</x:f>
        <x:v>INCLUDE</x:v>
      </x:c>
      <x:c r="S74" s="27" t="str">
        <x:v>Small effect and substantial heterogeneity 2024 Clin Psychol Rev</x:v>
      </x:c>
      <x:c r="T74" s="27" t="str">
        <x:v>S071</x:v>
      </x:c>
      <x:c r="U74" s="27" t="str">
        <x:v>therapeutic alliance and treatment outcomes in teletherapy</x:v>
      </x:c>
    </x:row>
    <x:row r="75">
      <x:c r="A75" s="27" t="str">
        <x:v>L072</x:v>
      </x:c>
      <x:c r="B75" s="27" t="str">
        <x:v>Spine</x:v>
      </x:c>
      <x:c r="C75" s="27" t="str">
        <x:v>Therapy/Synchrony</x:v>
      </x:c>
      <x:c r="D75" s="27" t="str">
        <x:v>Association between nonverbal synchrony, alliance, and outcome in psychotherapy</x:v>
      </x:c>
      <x:c r="E75" s="27" t="str">
        <x:v>Jennissen et al.</x:v>
      </x:c>
      <x:c r="F75" s="27" t="str">
        <x:v>A</x:v>
      </x:c>
      <x:c r="G75" s="27" t="str">
        <x:v>Systematic review + meta-analysis</x:v>
      </x:c>
      <x:c r="H75" s="27" t="str">
        <x:v>Pass2 curated spine</x:v>
      </x:c>
      <x:c r="I75" s="27" t="str">
        <x:v>https://consensus.app/papers/details/511a7dc2c3f45f1196a23c137ce7fc9d/?utm_source=chatgpt</x:v>
      </x:c>
      <x:c r="J75" s="27" t="n">
        <x:v>3</x:v>
      </x:c>
      <x:c r="K75" s="27" t="n">
        <x:v>3</x:v>
      </x:c>
      <x:c r="L75" s="27" t="n">
        <x:v>3</x:v>
      </x:c>
      <x:c r="M75" s="27" t="n">
        <x:v>0</x:v>
      </x:c>
      <x:c r="N75" s="27" t="n">
        <x:v>1</x:v>
      </x:c>
      <x:c r="O75" s="27" t="n">
        <x:f>SUM(J75:N75)</x:f>
        <x:v>10</x:v>
      </x:c>
      <x:c r="P75" s="27" t="str">
        <x:v>NO</x:v>
      </x:c>
      <x:c r="Q75" s="27" t="str"/>
      <x:c r="R75" s="27" t="str">
        <x:f>IF(B75="Spine","INCLUDE",IF(OR(O75&gt;=7,P75="YES"),"INCLUDE","HOLD"))</x:f>
        <x:v>INCLUDE</x:v>
      </x:c>
      <x:c r="S75" s="27" t="str">
        <x:v>No significant overall NVS-alliance/outcome association; modality-specific effects 2024</x:v>
      </x:c>
      <x:c r="T75" s="27" t="str">
        <x:v>S072</x:v>
      </x:c>
      <x:c r="U75" s="27" t="str">
        <x:v>association between nonverbal synchrony alliance and outcome in psychotherapy</x:v>
      </x:c>
    </x:row>
    <x:row r="76">
      <x:c r="A76" s="27" t="str">
        <x:v>L073</x:v>
      </x:c>
      <x:c r="B76" s="27" t="str">
        <x:v>Spine</x:v>
      </x:c>
      <x:c r="C76" s="27" t="str">
        <x:v>Therapy/Synchrony</x:v>
      </x:c>
      <x:c r="D76" s="27" t="str">
        <x:v>Facilitating dyadic synchrony in psychotherapy sessions</x:v>
      </x:c>
      <x:c r="E76" s="27" t="str">
        <x:v>Atzil-Slonim et al.</x:v>
      </x:c>
      <x:c r="F76" s="27" t="str">
        <x:v>A</x:v>
      </x:c>
      <x:c r="G76" s="27" t="str">
        <x:v>Systematic review + meta-analysis</x:v>
      </x:c>
      <x:c r="H76" s="27" t="str">
        <x:v>Pass2 curated spine</x:v>
      </x:c>
      <x:c r="I76" s="27" t="str">
        <x:v>https://consensus.app/papers/details/d7fe3373ce155dba8b57e808f300233c/?utm_source=chatgpt</x:v>
      </x:c>
      <x:c r="J76" s="27" t="n">
        <x:v>3</x:v>
      </x:c>
      <x:c r="K76" s="27" t="n">
        <x:v>3</x:v>
      </x:c>
      <x:c r="L76" s="27" t="n">
        <x:v>3</x:v>
      </x:c>
      <x:c r="M76" s="27" t="n">
        <x:v>1</x:v>
      </x:c>
      <x:c r="N76" s="27" t="n">
        <x:v>1</x:v>
      </x:c>
      <x:c r="O76" s="27" t="n">
        <x:f>SUM(J76:N76)</x:f>
        <x:v>11</x:v>
      </x:c>
      <x:c r="P76" s="27" t="str">
        <x:v>NO</x:v>
      </x:c>
      <x:c r="Q76" s="27" t="str"/>
      <x:c r="R76" s="27" t="str">
        <x:f>IF(B76="Spine","INCLUDE",IF(OR(O76&gt;=7,P76="YES"),"INCLUDE","HOLD"))</x:f>
        <x:v>INCLUDE</x:v>
      </x:c>
      <x:c r="S76" s="27" t="str">
        <x:v>Outcome association neutral-to-mildly positive; synchrony not uniformly beneficial 2023</x:v>
      </x:c>
      <x:c r="T76" s="27" t="str">
        <x:v>S073</x:v>
      </x:c>
      <x:c r="U76" s="27" t="str">
        <x:v>facilitating dyadic synchrony in psychotherapy sessions</x:v>
      </x:c>
    </x:row>
    <x:row r="77">
      <x:c r="A77" s="27" t="str">
        <x:v>L074</x:v>
      </x:c>
      <x:c r="B77" s="27" t="str">
        <x:v>Spine</x:v>
      </x:c>
      <x:c r="C77" s="27" t="str">
        <x:v>PTSD/Social support</x:v>
      </x:c>
      <x:c r="D77" s="27" t="str">
        <x:v>Social support and PTSD: A meta-analysis of longitudinal studies</x:v>
      </x:c>
      <x:c r="E77" s="27" t="str">
        <x:v>Wang et al.</x:v>
      </x:c>
      <x:c r="F77" s="27" t="str">
        <x:v>A</x:v>
      </x:c>
      <x:c r="G77" s="27" t="str">
        <x:v>Longitudinal meta-analysis; 75 samples</x:v>
      </x:c>
      <x:c r="H77" s="27" t="str">
        <x:v>Pass2 curated spine</x:v>
      </x:c>
      <x:c r="I77" s="27" t="str">
        <x:v>https://consensus.app/papers/details/c0e226824ed9598fbd4fe219915e1f05/?utm_source=chatgpt</x:v>
      </x:c>
      <x:c r="J77" s="27" t="n">
        <x:v>3</x:v>
      </x:c>
      <x:c r="K77" s="27" t="n">
        <x:v>3</x:v>
      </x:c>
      <x:c r="L77" s="27" t="n">
        <x:v>1</x:v>
      </x:c>
      <x:c r="M77" s="27" t="n">
        <x:v>2</x:v>
      </x:c>
      <x:c r="N77" s="27" t="n">
        <x:v>1</x:v>
      </x:c>
      <x:c r="O77" s="27" t="n">
        <x:f>SUM(J77:N77)</x:f>
        <x:v>10</x:v>
      </x:c>
      <x:c r="P77" s="27" t="str">
        <x:v>NO</x:v>
      </x:c>
      <x:c r="Q77" s="27" t="str"/>
      <x:c r="R77" s="27" t="str">
        <x:f>IF(B77="Spine","INCLUDE",IF(OR(O77&gt;=7,P77="YES"),"INCLUDE","HOLD"))</x:f>
        <x:v>INCLUDE</x:v>
      </x:c>
      <x:c r="S77" s="27" t="str">
        <x:v>Cross-lag interpretation challenged by later re-analysis 2021 Clin Psychol Rev</x:v>
      </x:c>
      <x:c r="T77" s="27" t="str">
        <x:v>S074</x:v>
      </x:c>
      <x:c r="U77" s="27" t="str">
        <x:v>social support and ptsd a meta analysis of longitudinal studies</x:v>
      </x:c>
    </x:row>
    <x:row r="78">
      <x:c r="A78" s="27" t="str">
        <x:v>L075</x:v>
      </x:c>
      <x:c r="B78" s="27" t="str">
        <x:v>Spine</x:v>
      </x:c>
      <x:c r="C78" s="27" t="str">
        <x:v>PTSD/Social support</x:v>
      </x:c>
      <x:c r="D78" s="27" t="str">
        <x:v>Moderators of social support and PTSD symptoms</x:v>
      </x:c>
      <x:c r="E78" s="27" t="str">
        <x:v>Zalta et al.</x:v>
      </x:c>
      <x:c r="F78" s="27" t="str">
        <x:v>A</x:v>
      </x:c>
      <x:c r="G78" s="27" t="str">
        <x:v>Meta-analysis</x:v>
      </x:c>
      <x:c r="H78" s="27" t="str">
        <x:v>Pass2 curated spine</x:v>
      </x:c>
      <x:c r="I78" s="27" t="str">
        <x:v>https://consensus.app/papers/details/f5814a1e41375791aefa0d06924fc96a/?utm_source=chatgpt</x:v>
      </x:c>
      <x:c r="J78" s="27" t="n">
        <x:v>3</x:v>
      </x:c>
      <x:c r="K78" s="27" t="n">
        <x:v>3</x:v>
      </x:c>
      <x:c r="L78" s="27" t="n">
        <x:v>1</x:v>
      </x:c>
      <x:c r="M78" s="27" t="n">
        <x:v>0</x:v>
      </x:c>
      <x:c r="N78" s="27" t="n">
        <x:v>1</x:v>
      </x:c>
      <x:c r="O78" s="27" t="n">
        <x:f>SUM(J78:N78)</x:f>
        <x:v>8</x:v>
      </x:c>
      <x:c r="P78" s="27" t="str">
        <x:v>NO</x:v>
      </x:c>
      <x:c r="Q78" s="27" t="str"/>
      <x:c r="R78" s="27" t="str">
        <x:f>IF(B78="Spine","INCLUDE",IF(OR(O78&gt;=7,P78="YES"),"INCLUDE","HOLD"))</x:f>
        <x:v>INCLUDE</x:v>
      </x:c>
      <x:c r="S78" s="27" t="str">
        <x:v>High heterogeneity 2020/2021 Psychol Bull</x:v>
      </x:c>
      <x:c r="T78" s="27" t="str">
        <x:v>S075</x:v>
      </x:c>
      <x:c r="U78" s="27" t="str">
        <x:v>moderators of social support and ptsd symptoms</x:v>
      </x:c>
    </x:row>
    <x:row r="79">
      <x:c r="A79" s="27" t="str">
        <x:v>L076</x:v>
      </x:c>
      <x:c r="B79" s="27" t="str">
        <x:v>Spine</x:v>
      </x:c>
      <x:c r="C79" s="27" t="str">
        <x:v>PTSD/Social support</x:v>
      </x:c>
      <x:c r="D79" s="27" t="str">
        <x:v>Prospective associations between social support and PTSD may be spurious</x:v>
      </x:c>
      <x:c r="E79" s="27" t="str">
        <x:v>Sorjonen &amp; Melin</x:v>
      </x:c>
      <x:c r="F79" s="27" t="str">
        <x:v>A</x:v>
      </x:c>
      <x:c r="G79" s="27" t="str">
        <x:v>Re-meta-analysis + simulation</x:v>
      </x:c>
      <x:c r="H79" s="27" t="str">
        <x:v>Pass2 curated spine</x:v>
      </x:c>
      <x:c r="I79" s="27" t="str">
        <x:v>https://consensus.app/papers/details/9d36541aca0356109c9df4aea1ebb5c1/?utm_source=chatgpt</x:v>
      </x:c>
      <x:c r="J79" s="27" t="n">
        <x:v>3</x:v>
      </x:c>
      <x:c r="K79" s="27" t="n">
        <x:v>3</x:v>
      </x:c>
      <x:c r="L79" s="27" t="n">
        <x:v>1</x:v>
      </x:c>
      <x:c r="M79" s="27" t="n">
        <x:v>0</x:v>
      </x:c>
      <x:c r="N79" s="27" t="n">
        <x:v>1</x:v>
      </x:c>
      <x:c r="O79" s="27" t="n">
        <x:f>SUM(J79:N79)</x:f>
        <x:v>8</x:v>
      </x:c>
      <x:c r="P79" s="27" t="str">
        <x:v>NO</x:v>
      </x:c>
      <x:c r="Q79" s="27" t="str"/>
      <x:c r="R79" s="27" t="str">
        <x:f>IF(B79="Spine","INCLUDE",IF(OR(O79&gt;=7,P79="YES"),"INCLUDE","HOLD"))</x:f>
        <x:v>INCLUDE</x:v>
      </x:c>
      <x:c r="S79" s="27" t="str">
        <x:v>Challenges prospective inference rather than cross-sectional association 2023 J Affect Disord</x:v>
      </x:c>
      <x:c r="T79" s="27" t="str">
        <x:v>S076</x:v>
      </x:c>
      <x:c r="U79" s="27" t="str">
        <x:v>prospective associations between social support and ptsd may be spurious</x:v>
      </x:c>
    </x:row>
    <x:row r="80">
      <x:c r="A80" s="27" t="str">
        <x:v>L077</x:v>
      </x:c>
      <x:c r="B80" s="27" t="str">
        <x:v>Spine</x:v>
      </x:c>
      <x:c r="C80" s="27" t="str">
        <x:v>Social support</x:v>
      </x:c>
      <x:c r="D80" s="27" t="str">
        <x:v>Social support and psychological adjustment: synthesis of 60 meta-analyses</x:v>
      </x:c>
      <x:c r="E80" s="27" t="str">
        <x:v>Zell &amp; Stockus</x:v>
      </x:c>
      <x:c r="F80" s="27" t="str">
        <x:v>A</x:v>
      </x:c>
      <x:c r="G80" s="27" t="str">
        <x:v>Second-order meta-analysis</x:v>
      </x:c>
      <x:c r="H80" s="27" t="str">
        <x:v>Pass2 curated spine</x:v>
      </x:c>
      <x:c r="I80" s="27" t="str">
        <x:v>https://consensus.app/papers/details/37cca4eac0375ce8a773c3b46b024f08/?utm_source=chatgpt</x:v>
      </x:c>
      <x:c r="J80" s="27" t="n">
        <x:v>3</x:v>
      </x:c>
      <x:c r="K80" s="27" t="n">
        <x:v>3</x:v>
      </x:c>
      <x:c r="L80" s="27" t="n">
        <x:v>1</x:v>
      </x:c>
      <x:c r="M80" s="27" t="n">
        <x:v>0</x:v>
      </x:c>
      <x:c r="N80" s="27" t="n">
        <x:v>1</x:v>
      </x:c>
      <x:c r="O80" s="27" t="n">
        <x:f>SUM(J80:N80)</x:f>
        <x:v>8</x:v>
      </x:c>
      <x:c r="P80" s="27" t="str">
        <x:v>NO</x:v>
      </x:c>
      <x:c r="Q80" s="27" t="str"/>
      <x:c r="R80" s="27" t="str">
        <x:f>IF(B80="Spine","INCLUDE",IF(OR(O80&gt;=7,P80="YES"),"INCLUDE","HOLD"))</x:f>
        <x:v>INCLUDE</x:v>
      </x:c>
      <x:c r="S80" s="27" t="str">
        <x:v>Effects smaller with covariate control; perceived &gt; received support 2024/2025 Am Psychol</x:v>
      </x:c>
      <x:c r="T80" s="27" t="str">
        <x:v>S077</x:v>
      </x:c>
      <x:c r="U80" s="27" t="str">
        <x:v>social support and psychological adjustment synthesis of 60 meta analyses</x:v>
      </x:c>
    </x:row>
    <x:row r="81">
      <x:c r="A81" s="27" t="str">
        <x:v>L078</x:v>
      </x:c>
      <x:c r="B81" s="27" t="str">
        <x:v>Spine</x:v>
      </x:c>
      <x:c r="C81" s="27" t="str">
        <x:v>Social support</x:v>
      </x:c>
      <x:c r="D81" s="27" t="str">
        <x:v>Social Support and Longevity: Meta-Analysis-Based Evidence and Psychobiological Mechanisms</x:v>
      </x:c>
      <x:c r="E81" s="27" t="str">
        <x:v>Vila</x:v>
      </x:c>
      <x:c r="F81" s="27" t="str">
        <x:v>A</x:v>
      </x:c>
      <x:c r="G81" s="27" t="str">
        <x:v>Review of 23 meta-analyses + mechanisms</x:v>
      </x:c>
      <x:c r="H81" s="27" t="str">
        <x:v>Pass2 curated spine</x:v>
      </x:c>
      <x:c r="I81" s="27" t="str">
        <x:v>https://consensus.app/papers/details/6d99dbc30e00511b99567aebc5633148/?utm_source=chatgpt</x:v>
      </x:c>
      <x:c r="J81" s="27" t="n">
        <x:v>3</x:v>
      </x:c>
      <x:c r="K81" s="27" t="n">
        <x:v>3</x:v>
      </x:c>
      <x:c r="L81" s="27" t="n">
        <x:v>1</x:v>
      </x:c>
      <x:c r="M81" s="27" t="n">
        <x:v>2</x:v>
      </x:c>
      <x:c r="N81" s="27" t="n">
        <x:v>1</x:v>
      </x:c>
      <x:c r="O81" s="27" t="n">
        <x:f>SUM(J81:N81)</x:f>
        <x:v>10</x:v>
      </x:c>
      <x:c r="P81" s="27" t="str">
        <x:v>NO</x:v>
      </x:c>
      <x:c r="Q81" s="27" t="str"/>
      <x:c r="R81" s="27" t="str">
        <x:f>IF(B81="Spine","INCLUDE",IF(OR(O81&gt;=7,P81="YES"),"INCLUDE","HOLD"))</x:f>
        <x:v>INCLUDE</x:v>
      </x:c>
      <x:c r="S81" s="27" t="str">
        <x:v>Support is multidimensional; confounding/moderation important 2021 Front Psychol</x:v>
      </x:c>
      <x:c r="T81" s="27" t="str">
        <x:v>S078</x:v>
      </x:c>
      <x:c r="U81" s="27" t="str">
        <x:v>social support and longevity meta analysis based evidence and psychobiological mechanisms</x:v>
      </x:c>
    </x:row>
    <x:row r="82">
      <x:c r="A82" s="27" t="str">
        <x:v>L079</x:v>
      </x:c>
      <x:c r="B82" s="27" t="str">
        <x:v>Spine</x:v>
      </x:c>
      <x:c r="C82" s="27" t="str">
        <x:v>Autonomic/HRV</x:v>
      </x:c>
      <x:c r="D82" s="27" t="str">
        <x:v>Heart Rate Variability and Cardiac Vagal Tone in Psychophysiological Research</x:v>
      </x:c>
      <x:c r="E82" s="27" t="str">
        <x:v>Laborde, Mosley, Thayer</x:v>
      </x:c>
      <x:c r="F82" s="27" t="str">
        <x:v>A</x:v>
      </x:c>
      <x:c r="G82" s="27" t="str">
        <x:v>Methods/recommendations review</x:v>
      </x:c>
      <x:c r="H82" s="27" t="str">
        <x:v>Pass2 curated spine</x:v>
      </x:c>
      <x:c r="I82" s="27" t="str">
        <x:v>https://consensus.app/papers/details/25b62a746a4e55349dd426f35cc5344a/?utm_source=chatgpt</x:v>
      </x:c>
      <x:c r="J82" s="27" t="n">
        <x:v>3</x:v>
      </x:c>
      <x:c r="K82" s="27" t="n">
        <x:v>3</x:v>
      </x:c>
      <x:c r="L82" s="27" t="n">
        <x:v>1</x:v>
      </x:c>
      <x:c r="M82" s="27" t="n">
        <x:v>0</x:v>
      </x:c>
      <x:c r="N82" s="27" t="n">
        <x:v>1</x:v>
      </x:c>
      <x:c r="O82" s="27" t="n">
        <x:f>SUM(J82:N82)</x:f>
        <x:v>8</x:v>
      </x:c>
      <x:c r="P82" s="27" t="str">
        <x:v>NO</x:v>
      </x:c>
      <x:c r="Q82" s="27" t="str"/>
      <x:c r="R82" s="27" t="str">
        <x:f>IF(B82="Spine","INCLUDE",IF(OR(O82&gt;=7,P82="YES"),"INCLUDE","HOLD"))</x:f>
        <x:v>INCLUDE</x:v>
      </x:c>
      <x:c r="S82" s="27" t="str">
        <x:v>HRV can be misconstrued; respiration/design/reporting matter 2017 Front Psychol</x:v>
      </x:c>
      <x:c r="T82" s="27" t="str">
        <x:v>S079</x:v>
      </x:c>
      <x:c r="U82" s="27" t="str">
        <x:v>heart rate variability and cardiac vagal tone in psychophysiological research</x:v>
      </x:c>
    </x:row>
    <x:row r="83">
      <x:c r="A83" s="27" t="str">
        <x:v>L080</x:v>
      </x:c>
      <x:c r="B83" s="27" t="str">
        <x:v>Spine</x:v>
      </x:c>
      <x:c r="C83" s="27" t="str">
        <x:v>Autonomic/HRV</x:v>
      </x:c>
      <x:c r="D83" s="27" t="str">
        <x:v>Utility of low frequency HRV as an index of sympathetic cardiac tone</x:v>
      </x:c>
      <x:c r="E83" s="27" t="str">
        <x:v>Reyes del Paso et al. / review record</x:v>
      </x:c>
      <x:c r="F83" s="27" t="str">
        <x:v>A</x:v>
      </x:c>
      <x:c r="G83" s="27" t="str">
        <x:v>Critical review / reanalysis</x:v>
      </x:c>
      <x:c r="H83" s="27" t="str">
        <x:v>Pass2 curated spine</x:v>
      </x:c>
      <x:c r="I83" s="27" t="str">
        <x:v>https://consensus.app/papers/details/4e6110f14db05c50b0bc1cc160e337d4/?utm_source=chatgpt</x:v>
      </x:c>
      <x:c r="J83" s="27" t="n">
        <x:v>3</x:v>
      </x:c>
      <x:c r="K83" s="27" t="n">
        <x:v>3</x:v>
      </x:c>
      <x:c r="L83" s="27" t="n">
        <x:v>1</x:v>
      </x:c>
      <x:c r="M83" s="27" t="n">
        <x:v>1</x:v>
      </x:c>
      <x:c r="N83" s="27" t="n">
        <x:v>1</x:v>
      </x:c>
      <x:c r="O83" s="27" t="n">
        <x:f>SUM(J83:N83)</x:f>
        <x:v>9</x:v>
      </x:c>
      <x:c r="P83" s="27" t="str">
        <x:v>NO</x:v>
      </x:c>
      <x:c r="Q83" s="27" t="str"/>
      <x:c r="R83" s="27" t="str">
        <x:f>IF(B83="Spine","INCLUDE",IF(OR(O83&gt;=7,P83="YES"),"INCLUDE","HOLD"))</x:f>
        <x:v>INCLUDE</x:v>
      </x:c>
      <x:c r="S83" s="27" t="str">
        <x:v>LF and LF/HF are not specific sympathetic/balance indices 2013 Psychophysiology</x:v>
      </x:c>
      <x:c r="T83" s="27" t="str">
        <x:v>S080</x:v>
      </x:c>
      <x:c r="U83" s="27" t="str">
        <x:v>utility of low frequency hrv as an index of sympathetic cardiac tone</x:v>
      </x:c>
    </x:row>
    <x:row r="84">
      <x:c r="A84" s="27" t="str">
        <x:v>L081</x:v>
      </x:c>
      <x:c r="B84" s="27" t="str">
        <x:v>Spine</x:v>
      </x:c>
      <x:c r="C84" s="27" t="str">
        <x:v>Autonomic/HRV</x:v>
      </x:c>
      <x:c r="D84" s="27" t="str">
        <x:v>Guidelines for Rigor and Reproducibility of Heart Rate Variability</x:v>
      </x:c>
      <x:c r="E84" s="27" t="str">
        <x:v>Carter et al.</x:v>
      </x:c>
      <x:c r="F84" s="27" t="str">
        <x:v>A</x:v>
      </x:c>
      <x:c r="G84" s="27" t="str">
        <x:v>2026 evidence-based guidelines</x:v>
      </x:c>
      <x:c r="H84" s="27" t="str">
        <x:v>Pass2 curated spine</x:v>
      </x:c>
      <x:c r="I84" s="27" t="str">
        <x:v>https://consensus.app/papers/details/b1acef8284785ea1b80349666e431476/?utm_source=chatgpt</x:v>
      </x:c>
      <x:c r="J84" s="27" t="n">
        <x:v>3</x:v>
      </x:c>
      <x:c r="K84" s="27" t="n">
        <x:v>3</x:v>
      </x:c>
      <x:c r="L84" s="27" t="n">
        <x:v>1</x:v>
      </x:c>
      <x:c r="M84" s="27" t="n">
        <x:v>1</x:v>
      </x:c>
      <x:c r="N84" s="27" t="n">
        <x:v>1</x:v>
      </x:c>
      <x:c r="O84" s="27" t="n">
        <x:f>SUM(J84:N84)</x:f>
        <x:v>9</x:v>
      </x:c>
      <x:c r="P84" s="27" t="str">
        <x:v>NO</x:v>
      </x:c>
      <x:c r="Q84" s="27" t="str"/>
      <x:c r="R84" s="27" t="str">
        <x:f>IF(B84="Spine","INCLUDE",IF(OR(O84&gt;=7,P84="YES"),"INCLUDE","HOLD"))</x:f>
        <x:v>INCLUDE</x:v>
      </x:c>
      <x:c r="S84" s="27" t="str">
        <x:v>HRV not a specific marker of sympathetic outflow or sympathovagal balance; vagal tone language requires caution 2026 AJP Heart</x:v>
      </x:c>
      <x:c r="T84" s="27" t="str">
        <x:v>S081</x:v>
      </x:c>
      <x:c r="U84" s="27" t="str">
        <x:v>guidelines for rigor and reproducibility of heart rate variability</x:v>
      </x:c>
    </x:row>
    <x:row r="85">
      <x:c r="A85" s="27" t="str">
        <x:v>L082</x:v>
      </x:c>
      <x:c r="B85" s="27" t="str">
        <x:v>Spine</x:v>
      </x:c>
      <x:c r="C85" s="27" t="str">
        <x:v>Autonomic/HRV</x:v>
      </x:c>
      <x:c r="D85" s="27" t="str">
        <x:v>Cardiac vagal recovery following acute psychological stress in adults</x:v>
      </x:c>
      <x:c r="E85" s="27" t="str">
        <x:v>Roddick et al.</x:v>
      </x:c>
      <x:c r="F85" s="27" t="str">
        <x:v>A</x:v>
      </x:c>
      <x:c r="G85" s="27" t="str">
        <x:v>Scoping review; 291 articles</x:v>
      </x:c>
      <x:c r="H85" s="27" t="str">
        <x:v>Pass2 curated spine</x:v>
      </x:c>
      <x:c r="I85" s="27" t="str">
        <x:v>https://consensus.app/papers/details/1cd1806dda425bb1b29331b08250ad41/?utm_source=chatgpt</x:v>
      </x:c>
      <x:c r="J85" s="27" t="n">
        <x:v>3</x:v>
      </x:c>
      <x:c r="K85" s="27" t="n">
        <x:v>3</x:v>
      </x:c>
      <x:c r="L85" s="27" t="n">
        <x:v>1</x:v>
      </x:c>
      <x:c r="M85" s="27" t="n">
        <x:v>0</x:v>
      </x:c>
      <x:c r="N85" s="27" t="n">
        <x:v>1</x:v>
      </x:c>
      <x:c r="O85" s="27" t="n">
        <x:f>SUM(J85:N85)</x:f>
        <x:v>8</x:v>
      </x:c>
      <x:c r="P85" s="27" t="str">
        <x:v>NO</x:v>
      </x:c>
      <x:c r="Q85" s="27" t="str"/>
      <x:c r="R85" s="27" t="str">
        <x:f>IF(B85="Spine","INCLUDE",IF(OR(O85&gt;=7,P85="YES"),"INCLUDE","HOLD"))</x:f>
        <x:v>INCLUDE</x:v>
      </x:c>
      <x:c r="S85" s="27" t="str">
        <x:v>Large methodological variation in timing/conditions 2025 NBR</x:v>
      </x:c>
      <x:c r="T85" s="27" t="str">
        <x:v>S082</x:v>
      </x:c>
      <x:c r="U85" s="27" t="str">
        <x:v>cardiac vagal recovery following acute psychological stress in adults</x:v>
      </x:c>
    </x:row>
    <x:row r="86">
      <x:c r="A86" s="27" t="str">
        <x:v>L083</x:v>
      </x:c>
      <x:c r="B86" s="27" t="str">
        <x:v>Spine</x:v>
      </x:c>
      <x:c r="C86" s="27" t="str">
        <x:v>Polyvagal audit</x:v>
      </x:c>
      <x:c r="D86" s="27" t="str">
        <x:v>Polyvagal Theory: Current Status, Clinical Applications, and Future Directions</x:v>
      </x:c>
      <x:c r="E86" s="27" t="str">
        <x:v>Porges</x:v>
      </x:c>
      <x:c r="F86" s="27" t="str">
        <x:v>B</x:v>
      </x:c>
      <x:c r="G86" s="27" t="str">
        <x:v>Proponent review</x:v>
      </x:c>
      <x:c r="H86" s="27" t="str">
        <x:v>Pass2 curated spine</x:v>
      </x:c>
      <x:c r="I86" s="27" t="str">
        <x:v>https://consensus.app/papers/details/faea082477da51eeab85bc41b5ff4b00/?utm_source=chatgpt</x:v>
      </x:c>
      <x:c r="J86" s="27" t="n">
        <x:v>3</x:v>
      </x:c>
      <x:c r="K86" s="27" t="n">
        <x:v>3</x:v>
      </x:c>
      <x:c r="L86" s="27" t="n">
        <x:v>1</x:v>
      </x:c>
      <x:c r="M86" s="27" t="n">
        <x:v>1</x:v>
      </x:c>
      <x:c r="N86" s="27" t="n">
        <x:v>1</x:v>
      </x:c>
      <x:c r="O86" s="27" t="n">
        <x:f>SUM(J86:N86)</x:f>
        <x:v>9</x:v>
      </x:c>
      <x:c r="P86" s="27" t="str">
        <x:v>NO</x:v>
      </x:c>
      <x:c r="Q86" s="27" t="str"/>
      <x:c r="R86" s="27" t="str">
        <x:f>IF(B86="Spine","INCLUDE",IF(OR(O86&gt;=7,P86="YES"),"INCLUDE","HOLD"))</x:f>
        <x:v>INCLUDE</x:v>
      </x:c>
      <x:c r="S86" s="27" t="str">
        <x:v>Author-originated theory paper; not independent validation 2025 Clinical Neuropsychiatry</x:v>
      </x:c>
      <x:c r="T86" s="27" t="str">
        <x:v>S083</x:v>
      </x:c>
      <x:c r="U86" s="27" t="str">
        <x:v>polyvagal theory current status clinical applications and future directions</x:v>
      </x:c>
    </x:row>
    <x:row r="87">
      <x:c r="A87" s="27" t="str">
        <x:v>L084</x:v>
      </x:c>
      <x:c r="B87" s="27" t="str">
        <x:v>Spine</x:v>
      </x:c>
      <x:c r="C87" s="27" t="str">
        <x:v>Polyvagal audit</x:v>
      </x:c>
      <x:c r="D87" s="27" t="str">
        <x:v>Why The Polyvagal Theory Is Untenable</x:v>
      </x:c>
      <x:c r="E87" s="27" t="str">
        <x:v>Grossman et al.</x:v>
      </x:c>
      <x:c r="F87" s="27" t="str">
        <x:v>A</x:v>
      </x:c>
      <x:c r="G87" s="27" t="str">
        <x:v>Multi-author critical appraisal</x:v>
      </x:c>
      <x:c r="H87" s="27" t="str">
        <x:v>Pass2 curated spine</x:v>
      </x:c>
      <x:c r="I87" s="27" t="str">
        <x:v>https://consensus.app/papers/details/e989d060ea1c507db22e035ee60e3398/?utm_source=chatgpt</x:v>
      </x:c>
      <x:c r="J87" s="27" t="n">
        <x:v>3</x:v>
      </x:c>
      <x:c r="K87" s="27" t="n">
        <x:v>1</x:v>
      </x:c>
      <x:c r="L87" s="27" t="n">
        <x:v>1</x:v>
      </x:c>
      <x:c r="M87" s="27" t="n">
        <x:v>2</x:v>
      </x:c>
      <x:c r="N87" s="27" t="n">
        <x:v>1</x:v>
      </x:c>
      <x:c r="O87" s="27" t="n">
        <x:f>SUM(J87:N87)</x:f>
        <x:v>8</x:v>
      </x:c>
      <x:c r="P87" s="27" t="str">
        <x:v>NO</x:v>
      </x:c>
      <x:c r="Q87" s="27" t="str"/>
      <x:c r="R87" s="27" t="str">
        <x:f>IF(B87="Spine","INCLUDE",IF(OR(O87&gt;=7,P87="YES"),"INCLUDE","HOLD"))</x:f>
        <x:v>INCLUDE</x:v>
      </x:c>
      <x:c r="S87" s="27" t="str">
        <x:v>Strong critique; should be read alongside proponent response/current account 2026 Clinical Neuropsychiatry</x:v>
      </x:c>
      <x:c r="T87" s="27" t="str">
        <x:v>S084</x:v>
      </x:c>
      <x:c r="U87" s="27" t="str">
        <x:v>why the polyvagal theory is untenable</x:v>
      </x:c>
    </x:row>
    <x:row r="88">
      <x:c r="A88" s="27" t="str">
        <x:v>L085</x:v>
      </x:c>
      <x:c r="B88" s="27" t="str">
        <x:v>Spine</x:v>
      </x:c>
      <x:c r="C88" s="27" t="str">
        <x:v>Polyvagal audit</x:v>
      </x:c>
      <x:c r="D88" s="27" t="str">
        <x:v>The Evolution of Sociality and the Polyvagal Theory</x:v>
      </x:c>
      <x:c r="E88" s="27" t="str">
        <x:v>Doody, Burghardt, Dinets</x:v>
      </x:c>
      <x:c r="F88" s="27" t="str">
        <x:v>A</x:v>
      </x:c>
      <x:c r="G88" s="27" t="str">
        <x:v>Evolutionary critique</x:v>
      </x:c>
      <x:c r="H88" s="27" t="str">
        <x:v>Pass2 curated spine</x:v>
      </x:c>
      <x:c r="I88" s="27" t="str">
        <x:v>https://consensus.app/papers/details/28a6039e9ffa57dbbad2c84c15cac916/?utm_source=chatgpt</x:v>
      </x:c>
      <x:c r="J88" s="27" t="n">
        <x:v>3</x:v>
      </x:c>
      <x:c r="K88" s="27" t="n">
        <x:v>1</x:v>
      </x:c>
      <x:c r="L88" s="27" t="n">
        <x:v>1</x:v>
      </x:c>
      <x:c r="M88" s="27" t="n">
        <x:v>0</x:v>
      </x:c>
      <x:c r="N88" s="27" t="n">
        <x:v>1</x:v>
      </x:c>
      <x:c r="O88" s="27" t="n">
        <x:f>SUM(J88:N88)</x:f>
        <x:v>6</x:v>
      </x:c>
      <x:c r="P88" s="27" t="str">
        <x:v>NO</x:v>
      </x:c>
      <x:c r="Q88" s="27" t="str"/>
      <x:c r="R88" s="27" t="str">
        <x:f>IF(B88="Spine","INCLUDE",IF(OR(O88&gt;=7,P88="YES"),"INCLUDE","HOLD"))</x:f>
        <x:v>INCLUDE</x:v>
      </x:c>
      <x:c r="S88" s="27" t="str">
        <x:v>Addresses evolutionary premise rather than all clinical claims 2023 Biological Psychology</x:v>
      </x:c>
      <x:c r="T88" s="27" t="str">
        <x:v>S085</x:v>
      </x:c>
      <x:c r="U88" s="27" t="str">
        <x:v>the evolution of sociality and the polyvagal theory</x:v>
      </x:c>
    </x:row>
    <x:row r="89">
      <x:c r="A89" s="27" t="str">
        <x:v>L086</x:v>
      </x:c>
      <x:c r="B89" s="27" t="str">
        <x:v>Spine</x:v>
      </x:c>
      <x:c r="C89" s="27" t="str">
        <x:v>Neuromodulation</x:v>
      </x:c>
      <x:c r="D89" s="27" t="str">
        <x:v>Endogenous Oxytocin and Human Social Interactions</x:v>
      </x:c>
      <x:c r="E89" s="27" t="str">
        <x:v>Burenkova et al.</x:v>
      </x:c>
      <x:c r="F89" s="27" t="str">
        <x:v>A</x:v>
      </x:c>
      <x:c r="G89" s="27" t="str">
        <x:v>Systematic review + meta-analysis</x:v>
      </x:c>
      <x:c r="H89" s="27" t="str">
        <x:v>Pass2 curated spine</x:v>
      </x:c>
      <x:c r="I89" s="27" t="str">
        <x:v>https://consensus.app/papers/details/c3443f2b16a2517eb2775a33bf70ce93/?utm_source=chatgpt</x:v>
      </x:c>
      <x:c r="J89" s="27" t="n">
        <x:v>3</x:v>
      </x:c>
      <x:c r="K89" s="27" t="n">
        <x:v>3</x:v>
      </x:c>
      <x:c r="L89" s="27" t="n">
        <x:v>3</x:v>
      </x:c>
      <x:c r="M89" s="27" t="n">
        <x:v>1</x:v>
      </x:c>
      <x:c r="N89" s="27" t="n">
        <x:v>1</x:v>
      </x:c>
      <x:c r="O89" s="27" t="n">
        <x:f>SUM(J89:N89)</x:f>
        <x:v>11</x:v>
      </x:c>
      <x:c r="P89" s="27" t="str">
        <x:v>NO</x:v>
      </x:c>
      <x:c r="Q89" s="27" t="str"/>
      <x:c r="R89" s="27" t="str">
        <x:f>IF(B89="Spine","INCLUDE",IF(OR(O89&gt;=7,P89="YES"),"INCLUDE","HOLD"))</x:f>
        <x:v>INCLUDE</x:v>
      </x:c>
      <x:c r="S89" s="27" t="str">
        <x:v>Causal designs did not show expected overall hormonal response; assays/methods heterogeneous 2023 Psychol Bull</x:v>
      </x:c>
      <x:c r="T89" s="27" t="str">
        <x:v>S086</x:v>
      </x:c>
      <x:c r="U89" s="27" t="str">
        <x:v>endogenous oxytocin and human social interactions</x:v>
      </x:c>
    </x:row>
    <x:row r="90">
      <x:c r="A90" s="27" t="str">
        <x:v>L087</x:v>
      </x:c>
      <x:c r="B90" s="27" t="str">
        <x:v>Spine</x:v>
      </x:c>
      <x:c r="C90" s="27" t="str">
        <x:v>Neuromodulation</x:v>
      </x:c>
      <x:c r="D90" s="27" t="str">
        <x:v>Oxytocin and brain activity in humans</x:v>
      </x:c>
      <x:c r="E90" s="27" t="str">
        <x:v>Grace et al.</x:v>
      </x:c>
      <x:c r="F90" s="27" t="str">
        <x:v>A</x:v>
      </x:c>
      <x:c r="G90" s="27" t="str">
        <x:v>Systematic review + coordinate meta-analysis</x:v>
      </x:c>
      <x:c r="H90" s="27" t="str">
        <x:v>Pass2 curated spine</x:v>
      </x:c>
      <x:c r="I90" s="27" t="str">
        <x:v>https://consensus.app/papers/details/e6e4c27e80305016bc258d764999c295/?utm_source=chatgpt</x:v>
      </x:c>
      <x:c r="J90" s="27" t="n">
        <x:v>3</x:v>
      </x:c>
      <x:c r="K90" s="27" t="n">
        <x:v>3</x:v>
      </x:c>
      <x:c r="L90" s="27" t="n">
        <x:v>3</x:v>
      </x:c>
      <x:c r="M90" s="27" t="n">
        <x:v>1</x:v>
      </x:c>
      <x:c r="N90" s="27" t="n">
        <x:v>1</x:v>
      </x:c>
      <x:c r="O90" s="27" t="n">
        <x:f>SUM(J90:N90)</x:f>
        <x:v>11</x:v>
      </x:c>
      <x:c r="P90" s="27" t="str">
        <x:v>NO</x:v>
      </x:c>
      <x:c r="Q90" s="27" t="str"/>
      <x:c r="R90" s="27" t="str">
        <x:f>IF(B90="Spine","INCLUDE",IF(OR(O90&gt;=7,P90="YES"),"INCLUDE","HOLD"))</x:f>
        <x:v>INCLUDE</x:v>
      </x:c>
      <x:c r="S90" s="27" t="str">
        <x:v>Effects heterogeneous across tasks and regions 2018 Psychoneuroendocrinology</x:v>
      </x:c>
      <x:c r="T90" s="27" t="str">
        <x:v>S087</x:v>
      </x:c>
      <x:c r="U90" s="27" t="str">
        <x:v>oxytocin and brain activity in humans</x:v>
      </x:c>
    </x:row>
    <x:row r="91">
      <x:c r="A91" s="27" t="str">
        <x:v>L088</x:v>
      </x:c>
      <x:c r="B91" s="27" t="str">
        <x:v>Spine</x:v>
      </x:c>
      <x:c r="C91" s="27" t="str">
        <x:v>Neuromodulation</x:v>
      </x:c>
      <x:c r="D91" s="27" t="str">
        <x:v>Exogenous effects of oxytocin in five psychiatric disorders</x:v>
      </x:c>
      <x:c r="E91" s="27" t="str">
        <x:v>Peled-Avron, Abu-Akel, Shamay-Tsoory</x:v>
      </x:c>
      <x:c r="F91" s="27" t="str">
        <x:v>A</x:v>
      </x:c>
      <x:c r="G91" s="27" t="str">
        <x:v>Systematic review + meta-analysis</x:v>
      </x:c>
      <x:c r="H91" s="27" t="str">
        <x:v>Pass2 curated spine</x:v>
      </x:c>
      <x:c r="I91" s="27" t="str">
        <x:v>https://consensus.app/papers/details/95cee9f2142c5255979d14971fb1c41b/?utm_source=chatgpt</x:v>
      </x:c>
      <x:c r="J91" s="27" t="n">
        <x:v>3</x:v>
      </x:c>
      <x:c r="K91" s="27" t="n">
        <x:v>3</x:v>
      </x:c>
      <x:c r="L91" s="27" t="n">
        <x:v>3</x:v>
      </x:c>
      <x:c r="M91" s="27" t="n">
        <x:v>0</x:v>
      </x:c>
      <x:c r="N91" s="27" t="n">
        <x:v>1</x:v>
      </x:c>
      <x:c r="O91" s="27" t="n">
        <x:f>SUM(J91:N91)</x:f>
        <x:v>10</x:v>
      </x:c>
      <x:c r="P91" s="27" t="str">
        <x:v>NO</x:v>
      </x:c>
      <x:c r="Q91" s="27" t="str"/>
      <x:c r="R91" s="27" t="str">
        <x:f>IF(B91="Spine","INCLUDE",IF(OR(O91&gt;=7,P91="YES"),"INCLUDE","HOLD"))</x:f>
        <x:v>INCLUDE</x:v>
      </x:c>
      <x:c r="S91" s="27" t="str">
        <x:v>Small/variable clinical effects 2020 NBR</x:v>
      </x:c>
      <x:c r="T91" s="27" t="str">
        <x:v>S088</x:v>
      </x:c>
      <x:c r="U91" s="27" t="str">
        <x:v>exogenous effects of oxytocin in five psychiatric disorders</x:v>
      </x:c>
    </x:row>
    <x:row r="92">
      <x:c r="A92" s="27" t="str">
        <x:v>L089</x:v>
      </x:c>
      <x:c r="B92" s="27" t="str">
        <x:v>Spine</x:v>
      </x:c>
      <x:c r="C92" s="27" t="str">
        <x:v>Neuromodulation/Development</x:v>
      </x:c>
      <x:c r="D92" s="27" t="str">
        <x:v>Developmental programming of oxytocin through early-life stress</x:v>
      </x:c>
      <x:c r="E92" s="27" t="str">
        <x:v>Ellis et al.</x:v>
      </x:c>
      <x:c r="F92" s="27" t="str">
        <x:v>A</x:v>
      </x:c>
      <x:c r="G92" s="27" t="str">
        <x:v>Four meta-analyses</x:v>
      </x:c>
      <x:c r="H92" s="27" t="str">
        <x:v>Pass2 curated spine</x:v>
      </x:c>
      <x:c r="I92" s="27" t="str">
        <x:v>https://consensus.app/papers/details/df5d51ced75e57619d2d5245e46bbe5d/?utm_source=chatgpt</x:v>
      </x:c>
      <x:c r="J92" s="27" t="n">
        <x:v>3</x:v>
      </x:c>
      <x:c r="K92" s="27" t="n">
        <x:v>1</x:v>
      </x:c>
      <x:c r="L92" s="27" t="n">
        <x:v>3</x:v>
      </x:c>
      <x:c r="M92" s="27" t="n">
        <x:v>0</x:v>
      </x:c>
      <x:c r="N92" s="27" t="n">
        <x:v>1</x:v>
      </x:c>
      <x:c r="O92" s="27" t="n">
        <x:f>SUM(J92:N92)</x:f>
        <x:v>8</x:v>
      </x:c>
      <x:c r="P92" s="27" t="str">
        <x:v>NO</x:v>
      </x:c>
      <x:c r="Q92" s="27" t="str"/>
      <x:c r="R92" s="27" t="str">
        <x:f>IF(B92="Spine","INCLUDE",IF(OR(O92&gt;=7,P92="YES"),"INCLUDE","HOLD"))</x:f>
        <x:v>INCLUDE</x:v>
      </x:c>
      <x:c r="S92" s="27" t="str">
        <x:v>Effect sizes small; clinical samples inconsistent 2021 Clin Psychol Rev</x:v>
      </x:c>
      <x:c r="T92" s="27" t="str">
        <x:v>S089</x:v>
      </x:c>
      <x:c r="U92" s="27" t="str">
        <x:v>developmental programming of oxytocin through early life stress</x:v>
      </x:c>
    </x:row>
    <x:row r="93">
      <x:c r="A93" s="27" t="str">
        <x:v>L090</x:v>
      </x:c>
      <x:c r="B93" s="27" t="str">
        <x:v>Spine</x:v>
      </x:c>
      <x:c r="C93" s="27" t="str">
        <x:v>Attachment</x:v>
      </x:c>
      <x:c r="D93" s="27" t="str">
        <x:v>The relationship between adult attachment and mental health</x:v>
      </x:c>
      <x:c r="E93" s="27" t="str">
        <x:v>Zhang et al.</x:v>
      </x:c>
      <x:c r="F93" s="27" t="str">
        <x:v>A</x:v>
      </x:c>
      <x:c r="G93" s="27" t="str">
        <x:v>Meta-analysis; 224 studies</x:v>
      </x:c>
      <x:c r="H93" s="27" t="str">
        <x:v>Pass2 curated spine</x:v>
      </x:c>
      <x:c r="I93" s="27" t="str">
        <x:v>https://consensus.app/papers/details/2ce8543b05a857bba7e4fe99f4b90d3c/?utm_source=chatgpt</x:v>
      </x:c>
      <x:c r="J93" s="27" t="n">
        <x:v>3</x:v>
      </x:c>
      <x:c r="K93" s="27" t="n">
        <x:v>3</x:v>
      </x:c>
      <x:c r="L93" s="27" t="n">
        <x:v>2</x:v>
      </x:c>
      <x:c r="M93" s="27" t="n">
        <x:v>1</x:v>
      </x:c>
      <x:c r="N93" s="27" t="n">
        <x:v>1</x:v>
      </x:c>
      <x:c r="O93" s="27" t="n">
        <x:f>SUM(J93:N93)</x:f>
        <x:v>10</x:v>
      </x:c>
      <x:c r="P93" s="27" t="str">
        <x:v>NO</x:v>
      </x:c>
      <x:c r="Q93" s="27" t="str"/>
      <x:c r="R93" s="27" t="str">
        <x:f>IF(B93="Spine","INCLUDE",IF(OR(O93&gt;=7,P93="YES"),"INCLUDE","HOLD"))</x:f>
        <x:v>INCLUDE</x:v>
      </x:c>
      <x:c r="S93" s="27" t="str">
        <x:v>Association not causal destiny; moderators present 2022 JPSP</x:v>
      </x:c>
      <x:c r="T93" s="27" t="str">
        <x:v>S090</x:v>
      </x:c>
      <x:c r="U93" s="27" t="str">
        <x:v>the relationship between adult attachment and mental health</x:v>
      </x:c>
    </x:row>
    <x:row r="94">
      <x:c r="A94" s="27" t="str">
        <x:v>L091</x:v>
      </x:c>
      <x:c r="B94" s="27" t="str">
        <x:v>Spine</x:v>
      </x:c>
      <x:c r="C94" s="27" t="str">
        <x:v>Attachment</x:v>
      </x:c>
      <x:c r="D94" s="27" t="str">
        <x:v>Attachment-Related Differences in Emotion Regulation in Adults</x:v>
      </x:c>
      <x:c r="E94" s="27" t="str">
        <x:v>Eilert &amp; Buchheim</x:v>
      </x:c>
      <x:c r="F94" s="27" t="str">
        <x:v>A</x:v>
      </x:c>
      <x:c r="G94" s="27" t="str">
        <x:v>Systematic review; 37 studies</x:v>
      </x:c>
      <x:c r="H94" s="27" t="str">
        <x:v>Pass2 curated spine</x:v>
      </x:c>
      <x:c r="I94" s="27" t="str">
        <x:v>https://consensus.app/papers/details/110044b6a7915cc7973294b948da18ee/?utm_source=chatgpt</x:v>
      </x:c>
      <x:c r="J94" s="27" t="n">
        <x:v>3</x:v>
      </x:c>
      <x:c r="K94" s="27" t="n">
        <x:v>3</x:v>
      </x:c>
      <x:c r="L94" s="27" t="n">
        <x:v>2</x:v>
      </x:c>
      <x:c r="M94" s="27" t="n">
        <x:v>1</x:v>
      </x:c>
      <x:c r="N94" s="27" t="n">
        <x:v>1</x:v>
      </x:c>
      <x:c r="O94" s="27" t="n">
        <x:f>SUM(J94:N94)</x:f>
        <x:v>10</x:v>
      </x:c>
      <x:c r="P94" s="27" t="str">
        <x:v>NO</x:v>
      </x:c>
      <x:c r="Q94" s="27" t="str"/>
      <x:c r="R94" s="27" t="str">
        <x:f>IF(B94="Spine","INCLUDE",IF(OR(O94&gt;=7,P94="YES"),"INCLUDE","HOLD"))</x:f>
        <x:v>INCLUDE</x:v>
      </x:c>
      <x:c r="S94" s="27" t="str">
        <x:v>Limited preoccupied-attachment evidence 2023 Brain Sci</x:v>
      </x:c>
      <x:c r="T94" s="27" t="str">
        <x:v>S091</x:v>
      </x:c>
      <x:c r="U94" s="27" t="str">
        <x:v>attachment related differences in emotion regulation in adults</x:v>
      </x:c>
    </x:row>
    <x:row r="95">
      <x:c r="A95" s="27" t="str">
        <x:v>L092</x:v>
      </x:c>
      <x:c r="B95" s="27" t="str">
        <x:v>Spine</x:v>
      </x:c>
      <x:c r="C95" s="27" t="str">
        <x:v>Attachment</x:v>
      </x:c>
      <x:c r="D95" s="27" t="str">
        <x:v>Parent-child attachment and children's experience and regulation of emotion</x:v>
      </x:c>
      <x:c r="E95" s="27" t="str">
        <x:v>Cooke et al.</x:v>
      </x:c>
      <x:c r="F95" s="27" t="str">
        <x:v>A</x:v>
      </x:c>
      <x:c r="G95" s="27" t="str">
        <x:v>Meta-analytic review</x:v>
      </x:c>
      <x:c r="H95" s="27" t="str">
        <x:v>Pass2 curated spine</x:v>
      </x:c>
      <x:c r="I95" s="27" t="str">
        <x:v>https://consensus.app/papers/details/19710fcc990c5daf975082a21304448f/?utm_source=chatgpt</x:v>
      </x:c>
      <x:c r="J95" s="27" t="n">
        <x:v>3</x:v>
      </x:c>
      <x:c r="K95" s="27" t="n">
        <x:v>3</x:v>
      </x:c>
      <x:c r="L95" s="27" t="n">
        <x:v>2</x:v>
      </x:c>
      <x:c r="M95" s="27" t="n">
        <x:v>1</x:v>
      </x:c>
      <x:c r="N95" s="27" t="n">
        <x:v>1</x:v>
      </x:c>
      <x:c r="O95" s="27" t="n">
        <x:f>SUM(J95:N95)</x:f>
        <x:v>10</x:v>
      </x:c>
      <x:c r="P95" s="27" t="str">
        <x:v>NO</x:v>
      </x:c>
      <x:c r="Q95" s="27" t="str"/>
      <x:c r="R95" s="27" t="str">
        <x:f>IF(B95="Spine","INCLUDE",IF(OR(O95&gt;=7,P95="YES"),"INCLUDE","HOLD"))</x:f>
        <x:v>INCLUDE</x:v>
      </x:c>
      <x:c r="S95" s="27" t="str">
        <x:v>Does not establish direct mechanism 2019 Emotion</x:v>
      </x:c>
      <x:c r="T95" s="27" t="str">
        <x:v>S092</x:v>
      </x:c>
      <x:c r="U95" s="27" t="str">
        <x:v>parent child attachment and children s experience and regulation of emotion</x:v>
      </x:c>
    </x:row>
    <x:row r="96">
      <x:c r="A96" s="27" t="str">
        <x:v>L093</x:v>
      </x:c>
      <x:c r="B96" s="27" t="str">
        <x:v>Spine</x:v>
      </x:c>
      <x:c r="C96" s="27" t="str">
        <x:v>Attachment</x:v>
      </x:c>
      <x:c r="D96" s="27" t="str">
        <x:v>Parent–Child Attachment and Dynamic Emotion Regulation</x:v>
      </x:c>
      <x:c r="E96" s="27" t="str">
        <x:v>Obeldobel, Brumariu, Kerns</x:v>
      </x:c>
      <x:c r="F96" s="27" t="str">
        <x:v>A</x:v>
      </x:c>
      <x:c r="G96" s="27" t="str">
        <x:v>Systematic review</x:v>
      </x:c>
      <x:c r="H96" s="27" t="str">
        <x:v>Pass2 curated spine</x:v>
      </x:c>
      <x:c r="I96" s="27" t="str">
        <x:v>https://consensus.app/papers/details/4c8e03eaab8e5735aa1bf3d4f782aea1/?utm_source=chatgpt</x:v>
      </x:c>
      <x:c r="J96" s="27" t="n">
        <x:v>3</x:v>
      </x:c>
      <x:c r="K96" s="27" t="n">
        <x:v>3</x:v>
      </x:c>
      <x:c r="L96" s="27" t="n">
        <x:v>2</x:v>
      </x:c>
      <x:c r="M96" s="27" t="n">
        <x:v>1</x:v>
      </x:c>
      <x:c r="N96" s="27" t="n">
        <x:v>1</x:v>
      </x:c>
      <x:c r="O96" s="27" t="n">
        <x:f>SUM(J96:N96)</x:f>
        <x:v>10</x:v>
      </x:c>
      <x:c r="P96" s="27" t="str">
        <x:v>NO</x:v>
      </x:c>
      <x:c r="Q96" s="27" t="str"/>
      <x:c r="R96" s="27" t="str">
        <x:f>IF(B96="Spine","INCLUDE",IF(OR(O96&gt;=7,P96="YES"),"INCLUDE","HOLD"))</x:f>
        <x:v>INCLUDE</x:v>
      </x:c>
      <x:c r="S96" s="27" t="str">
        <x:v>Only 15 studies; dynamic measurement still limited 2023 Emotion Review</x:v>
      </x:c>
      <x:c r="T96" s="27" t="str">
        <x:v>S093</x:v>
      </x:c>
      <x:c r="U96" s="27" t="str">
        <x:v>parent child attachment and dynamic emotion regulation</x:v>
      </x:c>
    </x:row>
    <x:row r="97">
      <x:c r="A97" s="27" t="str">
        <x:v>L094</x:v>
      </x:c>
      <x:c r="B97" s="27" t="str">
        <x:v>Spine</x:v>
      </x:c>
      <x:c r="C97" s="27" t="str">
        <x:v>Synchrony</x:v>
      </x:c>
      <x:c r="D97" s="27" t="str">
        <x:v>Multimodal Interpersonal Synchrony</x:v>
      </x:c>
      <x:c r="E97" s="27" t="str">
        <x:v>Ohayon &amp; Gordon</x:v>
      </x:c>
      <x:c r="F97" s="27" t="str">
        <x:v>A</x:v>
      </x:c>
      <x:c r="G97" s="27" t="str">
        <x:v>Systematic review + meta-analysis</x:v>
      </x:c>
      <x:c r="H97" s="27" t="str">
        <x:v>Pass2 curated spine</x:v>
      </x:c>
      <x:c r="I97" s="27" t="str">
        <x:v>https://consensus.app/papers/details/76af35cd904e5e198f1262575a8b132c/?utm_source=chatgpt</x:v>
      </x:c>
      <x:c r="J97" s="27" t="n">
        <x:v>3</x:v>
      </x:c>
      <x:c r="K97" s="27" t="n">
        <x:v>3</x:v>
      </x:c>
      <x:c r="L97" s="27" t="n">
        <x:v>3</x:v>
      </x:c>
      <x:c r="M97" s="27" t="n">
        <x:v>0</x:v>
      </x:c>
      <x:c r="N97" s="27" t="n">
        <x:v>1</x:v>
      </x:c>
      <x:c r="O97" s="27" t="n">
        <x:f>SUM(J97:N97)</x:f>
        <x:v>10</x:v>
      </x:c>
      <x:c r="P97" s="27" t="str">
        <x:v>NO</x:v>
      </x:c>
      <x:c r="Q97" s="27" t="str"/>
      <x:c r="R97" s="27" t="str">
        <x:f>IF(B97="Spine","INCLUDE",IF(OR(O97&gt;=7,P97="YES"),"INCLUDE","HOLD"))</x:f>
        <x:v>INCLUDE</x:v>
      </x:c>
      <x:c r="S97" s="27" t="str">
        <x:v>Neural-behavioral moderate; physiological-behavioral small; neural-physiological inconsistent 2024 Behav Brain Res</x:v>
      </x:c>
      <x:c r="T97" s="27" t="str">
        <x:v>S094</x:v>
      </x:c>
      <x:c r="U97" s="27" t="str">
        <x:v>multimodal interpersonal synchrony</x:v>
      </x:c>
    </x:row>
    <x:row r="98">
      <x:c r="A98" s="27" t="str">
        <x:v>L095</x:v>
      </x:c>
      <x:c r="B98" s="27" t="str">
        <x:v>Spine</x:v>
      </x:c>
      <x:c r="C98" s="27" t="str">
        <x:v>Synchrony</x:v>
      </x:c>
      <x:c r="D98" s="27" t="str">
        <x:v>Interpersonal neural synchronization in close relationships</x:v>
      </x:c>
      <x:c r="E98" s="27" t="str">
        <x:v>Zhao et al.</x:v>
      </x:c>
      <x:c r="F98" s="27" t="str">
        <x:v>A</x:v>
      </x:c>
      <x:c r="G98" s="27" t="str">
        <x:v>Systematic review + meta-analysis</x:v>
      </x:c>
      <x:c r="H98" s="27" t="str">
        <x:v>Pass2 curated spine</x:v>
      </x:c>
      <x:c r="I98" s="27" t="str">
        <x:v>https://consensus.app/papers/details/36bb75b6d1565e4b8670ad404f3fba2b/?utm_source=chatgpt</x:v>
      </x:c>
      <x:c r="J98" s="27" t="n">
        <x:v>3</x:v>
      </x:c>
      <x:c r="K98" s="27" t="n">
        <x:v>3</x:v>
      </x:c>
      <x:c r="L98" s="27" t="n">
        <x:v>3</x:v>
      </x:c>
      <x:c r="M98" s="27" t="n">
        <x:v>0</x:v>
      </x:c>
      <x:c r="N98" s="27" t="n">
        <x:v>1</x:v>
      </x:c>
      <x:c r="O98" s="27" t="n">
        <x:f>SUM(J98:N98)</x:f>
        <x:v>10</x:v>
      </x:c>
      <x:c r="P98" s="27" t="str">
        <x:v>NO</x:v>
      </x:c>
      <x:c r="Q98" s="27" t="str"/>
      <x:c r="R98" s="27" t="str">
        <x:f>IF(B98="Spine","INCLUDE",IF(OR(O98&gt;=7,P98="YES"),"INCLUDE","HOLD"))</x:f>
        <x:v>INCLUDE</x:v>
      </x:c>
      <x:c r="S98" s="27" t="str">
        <x:v>fNIRS-specific; developmental moderators 2024 NBR</x:v>
      </x:c>
      <x:c r="T98" s="27" t="str">
        <x:v>S095</x:v>
      </x:c>
      <x:c r="U98" s="27" t="str">
        <x:v>interpersonal neural synchronization in close relationships</x:v>
      </x:c>
    </x:row>
    <x:row r="99">
      <x:c r="A99" s="27" t="str">
        <x:v>L096</x:v>
      </x:c>
      <x:c r="B99" s="27" t="str">
        <x:v>Spine</x:v>
      </x:c>
      <x:c r="C99" s="27" t="str">
        <x:v>Synchrony</x:v>
      </x:c>
      <x:c r="D99" s="27" t="str">
        <x:v>Interpersonal autonomic nervous system synchrony and relationship/performance</x:v>
      </x:c>
      <x:c r="E99" s="27" t="str">
        <x:v>Mayo, Lavidor, Gordon</x:v>
      </x:c>
      <x:c r="F99" s="27" t="str">
        <x:v>A</x:v>
      </x:c>
      <x:c r="G99" s="27" t="str">
        <x:v>Systematic review + meta-analysis</x:v>
      </x:c>
      <x:c r="H99" s="27" t="str">
        <x:v>Pass2 curated spine</x:v>
      </x:c>
      <x:c r="I99" s="27" t="str">
        <x:v>https://consensus.app/papers/details/35168daede325485a69ef1f691d18cec/?utm_source=chatgpt</x:v>
      </x:c>
      <x:c r="J99" s="27" t="n">
        <x:v>3</x:v>
      </x:c>
      <x:c r="K99" s="27" t="n">
        <x:v>3</x:v>
      </x:c>
      <x:c r="L99" s="27" t="n">
        <x:v>3</x:v>
      </x:c>
      <x:c r="M99" s="27" t="n">
        <x:v>1</x:v>
      </x:c>
      <x:c r="N99" s="27" t="n">
        <x:v>1</x:v>
      </x:c>
      <x:c r="O99" s="27" t="n">
        <x:f>SUM(J99:N99)</x:f>
        <x:v>11</x:v>
      </x:c>
      <x:c r="P99" s="27" t="str">
        <x:v>NO</x:v>
      </x:c>
      <x:c r="Q99" s="27" t="str"/>
      <x:c r="R99" s="27" t="str">
        <x:f>IF(B99="Spine","INCLUDE",IF(OR(O99&gt;=7,P99="YES"),"INCLUDE","HOLD"))</x:f>
        <x:v>INCLUDE</x:v>
      </x:c>
      <x:c r="S99" s="27" t="str">
        <x:v>Relationship effect small/marginal and highly heterogeneous 2021 Physiol Behav</x:v>
      </x:c>
      <x:c r="T99" s="27" t="str">
        <x:v>S096</x:v>
      </x:c>
      <x:c r="U99" s="27" t="str">
        <x:v>interpersonal autonomic nervous system synchrony and relationship performance</x:v>
      </x:c>
    </x:row>
    <x:row r="100">
      <x:c r="A100" s="27" t="str">
        <x:v>L097</x:v>
      </x:c>
      <x:c r="B100" s="27" t="str">
        <x:v>Spine</x:v>
      </x:c>
      <x:c r="C100" s="27" t="str">
        <x:v>Synchrony/Development</x:v>
      </x:c>
      <x:c r="D100" s="27" t="str">
        <x:v>On human synchrony: parent-infant physiological and neural synchrony</x:v>
      </x:c>
      <x:c r="E100" s="27" t="str">
        <x:v>Lavezzo et al.</x:v>
      </x:c>
      <x:c r="F100" s="27" t="str">
        <x:v>A</x:v>
      </x:c>
      <x:c r="G100" s="27" t="str">
        <x:v>Systematic review; 42 studies</x:v>
      </x:c>
      <x:c r="H100" s="27" t="str">
        <x:v>Pass2 curated spine</x:v>
      </x:c>
      <x:c r="I100" s="27" t="str">
        <x:v>https://consensus.app/papers/details/fd76c8bcd6dc53edb3a49a8abd642f3c/?utm_source=chatgpt</x:v>
      </x:c>
      <x:c r="J100" s="27" t="n">
        <x:v>3</x:v>
      </x:c>
      <x:c r="K100" s="27" t="n">
        <x:v>3</x:v>
      </x:c>
      <x:c r="L100" s="27" t="n">
        <x:v>3</x:v>
      </x:c>
      <x:c r="M100" s="27" t="n">
        <x:v>1</x:v>
      </x:c>
      <x:c r="N100" s="27" t="n">
        <x:v>1</x:v>
      </x:c>
      <x:c r="O100" s="27" t="n">
        <x:f>SUM(J100:N100)</x:f>
        <x:v>11</x:v>
      </x:c>
      <x:c r="P100" s="27" t="str">
        <x:v>NO</x:v>
      </x:c>
      <x:c r="Q100" s="27" t="str"/>
      <x:c r="R100" s="27" t="str">
        <x:f>IF(B100="Spine","INCLUDE",IF(OR(O100&gt;=7,P100="YES"),"INCLUDE","HOLD"))</x:f>
        <x:v>INCLUDE</x:v>
      </x:c>
      <x:c r="S100" s="27" t="str">
        <x:v>Small homogeneous samples and heterogeneous pipelines 2026 NBR</x:v>
      </x:c>
      <x:c r="T100" s="27" t="str">
        <x:v>S097</x:v>
      </x:c>
      <x:c r="U100" s="27" t="str">
        <x:v>on human synchrony parent infant physiological and neural synchrony</x:v>
      </x:c>
    </x:row>
    <x:row r="101">
      <x:c r="A101" s="27" t="str">
        <x:v>L098</x:v>
      </x:c>
      <x:c r="B101" s="27" t="str">
        <x:v>Spine</x:v>
      </x:c>
      <x:c r="C101" s="27" t="str">
        <x:v>Synchrony/Development</x:v>
      </x:c>
      <x:c r="D101" s="27" t="str">
        <x:v>Parent–Child Synchrony After Early Childhood</x:v>
      </x:c>
      <x:c r="E101" s="27" t="str">
        <x:v>Birk, Stewart, Olino</x:v>
      </x:c>
      <x:c r="F101" s="27" t="str">
        <x:v>A</x:v>
      </x:c>
      <x:c r="G101" s="27" t="str">
        <x:v>Systematic review; 37 studies</x:v>
      </x:c>
      <x:c r="H101" s="27" t="str">
        <x:v>Pass2 curated spine</x:v>
      </x:c>
      <x:c r="I101" s="27" t="str">
        <x:v>https://consensus.app/papers/details/0d0d519f35695fb0857b0d68be988298/?utm_source=chatgpt</x:v>
      </x:c>
      <x:c r="J101" s="27" t="n">
        <x:v>3</x:v>
      </x:c>
      <x:c r="K101" s="27" t="n">
        <x:v>3</x:v>
      </x:c>
      <x:c r="L101" s="27" t="n">
        <x:v>3</x:v>
      </x:c>
      <x:c r="M101" s="27" t="n">
        <x:v>0</x:v>
      </x:c>
      <x:c r="N101" s="27" t="n">
        <x:v>1</x:v>
      </x:c>
      <x:c r="O101" s="27" t="n">
        <x:f>SUM(J101:N101)</x:f>
        <x:v>10</x:v>
      </x:c>
      <x:c r="P101" s="27" t="str">
        <x:v>NO</x:v>
      </x:c>
      <x:c r="Q101" s="27" t="str"/>
      <x:c r="R101" s="27" t="str">
        <x:f>IF(B101="Spine","INCLUDE",IF(OR(O101&gt;=7,P101="YES"),"INCLUDE","HOLD"))</x:f>
        <x:v>INCLUDE</x:v>
      </x:c>
      <x:c r="S101" s="27" t="str">
        <x:v>Context can flip association with outcomes 2022 Clin Child Fam Psychol Rev</x:v>
      </x:c>
      <x:c r="T101" s="27" t="str">
        <x:v>S098</x:v>
      </x:c>
      <x:c r="U101" s="27" t="str">
        <x:v>parent child synchrony after early childhood</x:v>
      </x:c>
    </x:row>
    <x:row r="102">
      <x:c r="A102" s="27" t="str">
        <x:v>L099</x:v>
      </x:c>
      <x:c r="B102" s="27" t="str">
        <x:v>Spine</x:v>
      </x:c>
      <x:c r="C102" s="27" t="str">
        <x:v>Timescales</x:v>
      </x:c>
      <x:c r="D102" s="27" t="str">
        <x:v>Coupled neural timescales in social interaction</x:v>
      </x:c>
      <x:c r="E102" s="27" t="str">
        <x:v>Wolff &amp; Dumas</x:v>
      </x:c>
      <x:c r="F102" s="27" t="str">
        <x:v>C</x:v>
      </x:c>
      <x:c r="G102" s="27" t="str">
        <x:v>2026 Trends review</x:v>
      </x:c>
      <x:c r="H102" s="27" t="str">
        <x:v>Pass2 curated spine</x:v>
      </x:c>
      <x:c r="I102" s="27" t="str">
        <x:v>https://consensus.app/papers/details/417f9a7159435a1282e9c21502f5f7c6/?utm_source=chatgpt</x:v>
      </x:c>
      <x:c r="J102" s="27" t="n">
        <x:v>3</x:v>
      </x:c>
      <x:c r="K102" s="27" t="n">
        <x:v>3</x:v>
      </x:c>
      <x:c r="L102" s="27" t="n">
        <x:v>1</x:v>
      </x:c>
      <x:c r="M102" s="27" t="n">
        <x:v>1</x:v>
      </x:c>
      <x:c r="N102" s="27" t="n">
        <x:v>1</x:v>
      </x:c>
      <x:c r="O102" s="27" t="n">
        <x:f>SUM(J102:N102)</x:f>
        <x:v>9</x:v>
      </x:c>
      <x:c r="P102" s="27" t="str">
        <x:v>NO</x:v>
      </x:c>
      <x:c r="Q102" s="27" t="str"/>
      <x:c r="R102" s="27" t="str">
        <x:f>IF(B102="Spine","INCLUDE",IF(OR(O102&gt;=7,P102="YES"),"INCLUDE","HOLD"))</x:f>
        <x:v>INCLUDE</x:v>
      </x:c>
      <x:c r="S102" s="27" t="str">
        <x:v>Frontier framework; proposed mechanism not yet established 2026 Trends Cogn Sci</x:v>
      </x:c>
      <x:c r="T102" s="27" t="str">
        <x:v>S099</x:v>
      </x:c>
      <x:c r="U102" s="27" t="str">
        <x:v>coupled neural timescales in social interaction</x:v>
      </x:c>
    </x:row>
    <x:row r="103">
      <x:c r="A103" s="27" t="str">
        <x:v>L100</x:v>
      </x:c>
      <x:c r="B103" s="27" t="str">
        <x:v>Spine</x:v>
      </x:c>
      <x:c r="C103" s="27" t="str">
        <x:v>Synchrony/Plasticity</x:v>
      </x:c>
      <x:c r="D103" s="27" t="str">
        <x:v>Post-interaction neuroplasticity of inter-brain networks</x:v>
      </x:c>
      <x:c r="E103" s="27" t="str">
        <x:v>Shamay-Tsoory et al.</x:v>
      </x:c>
      <x:c r="F103" s="27" t="str">
        <x:v>B</x:v>
      </x:c>
      <x:c r="G103" s="27" t="str">
        <x:v>Human fNIRS study</x:v>
      </x:c>
      <x:c r="H103" s="27" t="str">
        <x:v>Pass2 curated spine</x:v>
      </x:c>
      <x:c r="I103" s="27" t="str">
        <x:v>https://consensus.app/papers/details/b340c2e5ab1857bb81dade5172ba1063/?utm_source=chatgpt</x:v>
      </x:c>
      <x:c r="J103" s="27" t="n">
        <x:v>3</x:v>
      </x:c>
      <x:c r="K103" s="27" t="n">
        <x:v>2</x:v>
      </x:c>
      <x:c r="L103" s="27" t="n">
        <x:v>3</x:v>
      </x:c>
      <x:c r="M103" s="27" t="n">
        <x:v>1</x:v>
      </x:c>
      <x:c r="N103" s="27" t="n">
        <x:v>1</x:v>
      </x:c>
      <x:c r="O103" s="27" t="n">
        <x:f>SUM(J103:N103)</x:f>
        <x:v>10</x:v>
      </x:c>
      <x:c r="P103" s="27" t="str">
        <x:v>NO</x:v>
      </x:c>
      <x:c r="Q103" s="27" t="str"/>
      <x:c r="R103" s="27" t="str">
        <x:f>IF(B103="Spine","INCLUDE",IF(OR(O103&gt;=7,P103="YES"),"INCLUDE","HOLD"))</x:f>
        <x:v>INCLUDE</x:v>
      </x:c>
      <x:c r="S103" s="27" t="str">
        <x:v>Single-study evidence; interpretation of 'plasticity' requires caution 2024 iScience</x:v>
      </x:c>
      <x:c r="T103" s="27" t="str">
        <x:v>S100</x:v>
      </x:c>
      <x:c r="U103" s="27" t="str">
        <x:v>post interaction neuroplasticity of inter brain networks</x:v>
      </x:c>
    </x:row>
    <x:row r="104">
      <x:c r="A104" s="27" t="str">
        <x:v>L101</x:v>
      </x:c>
      <x:c r="B104" s="27" t="str">
        <x:v>Spine</x:v>
      </x:c>
      <x:c r="C104" s="27" t="str">
        <x:v>Social support</x:v>
      </x:c>
      <x:c r="D104" s="27" t="str">
        <x:v>Social Relationships and Mortality Risk: A Meta-analytic Review</x:v>
      </x:c>
      <x:c r="E104" s="27" t="str">
        <x:v>Holt-Lunstad, Smith, Layton</x:v>
      </x:c>
      <x:c r="F104" s="27" t="str">
        <x:v>A</x:v>
      </x:c>
      <x:c r="G104" s="27" t="str">
        <x:v>Meta-analysis</x:v>
      </x:c>
      <x:c r="H104" s="27" t="str">
        <x:v>Pass2 curated spine</x:v>
      </x:c>
      <x:c r="I104" s="27" t="str">
        <x:v>https://journals.plos.org/plosmedicine/article/file?id=10.1371/journal.pmed.1000316&amp;type=printable</x:v>
      </x:c>
      <x:c r="J104" s="27" t="n">
        <x:v>3</x:v>
      </x:c>
      <x:c r="K104" s="27" t="n">
        <x:v>3</x:v>
      </x:c>
      <x:c r="L104" s="27" t="n">
        <x:v>1</x:v>
      </x:c>
      <x:c r="M104" s="27" t="n">
        <x:v>2</x:v>
      </x:c>
      <x:c r="N104" s="27" t="n">
        <x:v>1</x:v>
      </x:c>
      <x:c r="O104" s="27" t="n">
        <x:f>SUM(J104:N104)</x:f>
        <x:v>10</x:v>
      </x:c>
      <x:c r="P104" s="27" t="str">
        <x:v>NO</x:v>
      </x:c>
      <x:c r="Q104" s="27" t="str"/>
      <x:c r="R104" s="27" t="str">
        <x:f>IF(B104="Spine","INCLUDE",IF(OR(O104&gt;=7,P104="YES"),"INCLUDE","HOLD"))</x:f>
        <x:v>INCLUDE</x:v>
      </x:c>
      <x:c r="S104" s="27" t="str">
        <x:v>Observational mortality literature; mechanisms not isolated Landmark general social-health anchor</x:v>
      </x:c>
      <x:c r="T104" s="27" t="str">
        <x:v>S101</x:v>
      </x:c>
      <x:c r="U104" s="27" t="str">
        <x:v>social relationships and mortality risk a meta analytic review</x:v>
      </x:c>
    </x:row>
    <x:row r="105">
      <x:c r="A105" s="27" t="str">
        <x:v>L102</x:v>
      </x:c>
      <x:c r="B105" s="27" t="str">
        <x:v>Spine</x:v>
      </x:c>
      <x:c r="C105" s="27" t="str">
        <x:v>Social baseline</x:v>
      </x:c>
      <x:c r="D105" s="27" t="str">
        <x:v>Social Baseline Theory: The Social Regulation of Risk and Effort</x:v>
      </x:c>
      <x:c r="E105" s="27" t="str">
        <x:v>Coan &amp; Sbarra</x:v>
      </x:c>
      <x:c r="F105" s="27" t="str">
        <x:v>B</x:v>
      </x:c>
      <x:c r="G105" s="27" t="str">
        <x:v>Integrative theory/review</x:v>
      </x:c>
      <x:c r="H105" s="27" t="str">
        <x:v>Pass2 curated spine</x:v>
      </x:c>
      <x:c r="I105" s="27" t="str">
        <x:v>https://consensus.app/papers/details/96e4a2c6ec2c5011a3063b621ccd0320/?utm_source=chatgpt</x:v>
      </x:c>
      <x:c r="J105" s="27" t="n">
        <x:v>3</x:v>
      </x:c>
      <x:c r="K105" s="27" t="n">
        <x:v>3</x:v>
      </x:c>
      <x:c r="L105" s="27" t="n">
        <x:v>1</x:v>
      </x:c>
      <x:c r="M105" s="27" t="n">
        <x:v>0</x:v>
      </x:c>
      <x:c r="N105" s="27" t="n">
        <x:v>1</x:v>
      </x:c>
      <x:c r="O105" s="27" t="n">
        <x:f>SUM(J105:N105)</x:f>
        <x:v>8</x:v>
      </x:c>
      <x:c r="P105" s="27" t="str">
        <x:v>NO</x:v>
      </x:c>
      <x:c r="Q105" s="27" t="str"/>
      <x:c r="R105" s="27" t="str">
        <x:f>IF(B105="Spine","INCLUDE",IF(OR(O105&gt;=7,P105="YES"),"INCLUDE","HOLD"))</x:f>
        <x:v>INCLUDE</x:v>
      </x:c>
      <x:c r="S105" s="27" t="str">
        <x:v>Theory contains hypotheses beyond direct evidence 2014</x:v>
      </x:c>
      <x:c r="T105" s="27" t="str">
        <x:v>S102</x:v>
      </x:c>
      <x:c r="U105" s="27" t="str">
        <x:v>social baseline theory the social regulation of risk and effort</x:v>
      </x:c>
    </x:row>
    <x:row r="106">
      <x:c r="A106" s="27" t="str">
        <x:v>L103</x:v>
      </x:c>
      <x:c r="B106" s="27" t="str">
        <x:v>Spine</x:v>
      </x:c>
      <x:c r="C106" s="27" t="str">
        <x:v>Social baseline</x:v>
      </x:c>
      <x:c r="D106" s="27" t="str">
        <x:v>Social Baseline Theory: The Role of Social Proximity in Emotion and Economy of Action</x:v>
      </x:c>
      <x:c r="E106" s="27" t="str">
        <x:v>Beckes &amp; Coan</x:v>
      </x:c>
      <x:c r="F106" s="27" t="str">
        <x:v>B</x:v>
      </x:c>
      <x:c r="G106" s="27" t="str">
        <x:v>Theory/review</x:v>
      </x:c>
      <x:c r="H106" s="27" t="str">
        <x:v>Pass2 curated spine</x:v>
      </x:c>
      <x:c r="I106" s="27" t="str">
        <x:v>https://consensus.app/papers/details/885e0ac329dd5573a177336d51610b07/?utm_source=chatgpt</x:v>
      </x:c>
      <x:c r="J106" s="27" t="n">
        <x:v>3</x:v>
      </x:c>
      <x:c r="K106" s="27" t="n">
        <x:v>3</x:v>
      </x:c>
      <x:c r="L106" s="27" t="n">
        <x:v>1</x:v>
      </x:c>
      <x:c r="M106" s="27" t="n">
        <x:v>0</x:v>
      </x:c>
      <x:c r="N106" s="27" t="n">
        <x:v>1</x:v>
      </x:c>
      <x:c r="O106" s="27" t="n">
        <x:f>SUM(J106:N106)</x:f>
        <x:v>8</x:v>
      </x:c>
      <x:c r="P106" s="27" t="str">
        <x:v>NO</x:v>
      </x:c>
      <x:c r="Q106" s="27" t="str"/>
      <x:c r="R106" s="27" t="str">
        <x:f>IF(B106="Spine","INCLUDE",IF(OR(O106&gt;=7,P106="YES"),"INCLUDE","HOLD"))</x:f>
        <x:v>INCLUDE</x:v>
      </x:c>
      <x:c r="S106" s="27" t="str">
        <x:v>Some propositions explicitly speculative 2011</x:v>
      </x:c>
      <x:c r="T106" s="27" t="str">
        <x:v>S103</x:v>
      </x:c>
      <x:c r="U106" s="27" t="str">
        <x:v>social baseline theory the role of social proximity in emotion and economy of action</x:v>
      </x:c>
    </x:row>
    <x:row r="107">
      <x:c r="A107" s="27" t="str">
        <x:v>L104</x:v>
      </x:c>
      <x:c r="B107" s="27" t="str">
        <x:v>Spine</x:v>
      </x:c>
      <x:c r="C107" s="27" t="str">
        <x:v>Social baseline</x:v>
      </x:c>
      <x:c r="D107" s="27" t="str">
        <x:v>Social baseline theory: State of the science and new directions</x:v>
      </x:c>
      <x:c r="E107" s="27" t="str">
        <x:v>Beckes &amp; Sbarra</x:v>
      </x:c>
      <x:c r="F107" s="27" t="str">
        <x:v>A</x:v>
      </x:c>
      <x:c r="G107" s="27" t="str">
        <x:v>Review</x:v>
      </x:c>
      <x:c r="H107" s="27" t="str">
        <x:v>Pass2 curated spine</x:v>
      </x:c>
      <x:c r="I107" s="27" t="str">
        <x:v>https://consensus.app/papers/details/f18a0d92e2bd591f9cb9cddd5926ea7a/?utm_source=chatgpt</x:v>
      </x:c>
      <x:c r="J107" s="27" t="n">
        <x:v>3</x:v>
      </x:c>
      <x:c r="K107" s="27" t="n">
        <x:v>3</x:v>
      </x:c>
      <x:c r="L107" s="27" t="n">
        <x:v>1</x:v>
      </x:c>
      <x:c r="M107" s="27" t="n">
        <x:v>1</x:v>
      </x:c>
      <x:c r="N107" s="27" t="n">
        <x:v>1</x:v>
      </x:c>
      <x:c r="O107" s="27" t="n">
        <x:f>SUM(J107:N107)</x:f>
        <x:v>9</x:v>
      </x:c>
      <x:c r="P107" s="27" t="str">
        <x:v>NO</x:v>
      </x:c>
      <x:c r="Q107" s="27" t="str"/>
      <x:c r="R107" s="27" t="str">
        <x:f>IF(B107="Spine","INCLUDE",IF(OR(O107&gt;=7,P107="YES"),"INCLUDE","HOLD"))</x:f>
        <x:v>INCLUDE</x:v>
      </x:c>
      <x:c r="S107" s="27" t="str">
        <x:v>Framework-level, not a single mechanism 2021</x:v>
      </x:c>
      <x:c r="T107" s="27" t="str">
        <x:v>S104</x:v>
      </x:c>
      <x:c r="U107" s="27" t="str">
        <x:v>social baseline theory state of the science and new directions</x:v>
      </x:c>
    </x:row>
    <x:row r="108">
      <x:c r="A108" s="27" t="str">
        <x:v>L105</x:v>
      </x:c>
      <x:c r="B108" s="27" t="str">
        <x:v>Spine</x:v>
      </x:c>
      <x:c r="C108" s="27" t="str">
        <x:v>Social allostasis</x:v>
      </x:c>
      <x:c r="D108" s="27" t="str">
        <x:v>Social Allostasis and Social Allostatic Load</x:v>
      </x:c>
      <x:c r="E108" s="27" t="str">
        <x:v>Saxbe, Beckes, Stoycos, Coan</x:v>
      </x:c>
      <x:c r="F108" s="27" t="str">
        <x:v>B</x:v>
      </x:c>
      <x:c r="G108" s="27" t="str">
        <x:v>Theory/review</x:v>
      </x:c>
      <x:c r="H108" s="27" t="str">
        <x:v>Pass2 curated spine</x:v>
      </x:c>
      <x:c r="I108" s="27" t="str">
        <x:v>https://consensus.app/papers/details/f30c82fca0cb54db86a912f9ea4eaf6d/?utm_source=chatgpt</x:v>
      </x:c>
      <x:c r="J108" s="27" t="n">
        <x:v>3</x:v>
      </x:c>
      <x:c r="K108" s="27" t="n">
        <x:v>3</x:v>
      </x:c>
      <x:c r="L108" s="27" t="n">
        <x:v>1</x:v>
      </x:c>
      <x:c r="M108" s="27" t="n">
        <x:v>0</x:v>
      </x:c>
      <x:c r="N108" s="27" t="n">
        <x:v>1</x:v>
      </x:c>
      <x:c r="O108" s="27" t="n">
        <x:f>SUM(J108:N108)</x:f>
        <x:v>8</x:v>
      </x:c>
      <x:c r="P108" s="27" t="str">
        <x:v>NO</x:v>
      </x:c>
      <x:c r="Q108" s="27" t="str"/>
      <x:c r="R108" s="27" t="str">
        <x:f>IF(B108="Spine","INCLUDE",IF(OR(O108&gt;=7,P108="YES"),"INCLUDE","HOLD"))</x:f>
        <x:v>INCLUDE</x:v>
      </x:c>
      <x:c r="S108" s="27" t="str">
        <x:v>Group-level allostatic load remains a model requiring tests 2019/2020</x:v>
      </x:c>
      <x:c r="T108" s="27" t="str">
        <x:v>S105</x:v>
      </x:c>
      <x:c r="U108" s="27" t="str">
        <x:v>social allostasis and social allostatic load</x:v>
      </x:c>
    </x:row>
    <x:row r="109">
      <x:c r="A109" s="27" t="str">
        <x:v>L106</x:v>
      </x:c>
      <x:c r="B109" s="27" t="str">
        <x:v>Spine</x:v>
      </x:c>
      <x:c r="C109" s="27" t="str">
        <x:v>Social support neuroscience</x:v>
      </x:c>
      <x:c r="D109" s="27" t="str">
        <x:v>Neural Underpinnings of Receiving and Giving Social Support</x:v>
      </x:c>
      <x:c r="E109" s="27" t="str">
        <x:v>Eisenberger</x:v>
      </x:c>
      <x:c r="F109" s="27" t="str">
        <x:v>A</x:v>
      </x:c>
      <x:c r="G109" s="27" t="str">
        <x:v>Neuroscience review</x:v>
      </x:c>
      <x:c r="H109" s="27" t="str">
        <x:v>Pass2 curated spine</x:v>
      </x:c>
      <x:c r="I109" s="27" t="str">
        <x:v>https://consensus.app/papers/details/ee792cde0af356be89c34a82697c35fd/?utm_source=chatgpt</x:v>
      </x:c>
      <x:c r="J109" s="27" t="n">
        <x:v>3</x:v>
      </x:c>
      <x:c r="K109" s="27" t="n">
        <x:v>3</x:v>
      </x:c>
      <x:c r="L109" s="27" t="n">
        <x:v>1</x:v>
      </x:c>
      <x:c r="M109" s="27" t="n">
        <x:v>1</x:v>
      </x:c>
      <x:c r="N109" s="27" t="n">
        <x:v>1</x:v>
      </x:c>
      <x:c r="O109" s="27" t="n">
        <x:f>SUM(J109:N109)</x:f>
        <x:v>9</x:v>
      </x:c>
      <x:c r="P109" s="27" t="str">
        <x:v>NO</x:v>
      </x:c>
      <x:c r="Q109" s="27" t="str"/>
      <x:c r="R109" s="27" t="str">
        <x:f>IF(B109="Spine","INCLUDE",IF(OR(O109&gt;=7,P109="YES"),"INCLUDE","HOLD"))</x:f>
        <x:v>INCLUDE</x:v>
      </x:c>
      <x:c r="S109" s="27" t="str">
        <x:v>Neuroimaging associations do not isolate causal pathways 2013</x:v>
      </x:c>
      <x:c r="T109" s="27" t="str">
        <x:v>S106</x:v>
      </x:c>
      <x:c r="U109" s="27" t="str">
        <x:v>neural underpinnings of receiving and giving social support</x:v>
      </x:c>
    </x:row>
    <x:row r="110">
      <x:c r="A110" s="27" t="str">
        <x:v>L107</x:v>
      </x:c>
      <x:c r="B110" s="27" t="str">
        <x:v>Spine</x:v>
      </x:c>
      <x:c r="C110" s="27" t="str">
        <x:v>Social buffering</x:v>
      </x:c>
      <x:c r="D110" s="27" t="str">
        <x:v>Social support facilitates threat extinction retention in humans</x:v>
      </x:c>
      <x:c r="E110" s="27" t="str">
        <x:v>Gong et al.</x:v>
      </x:c>
      <x:c r="F110" s="27" t="str">
        <x:v>B</x:v>
      </x:c>
      <x:c r="G110" s="27" t="str">
        <x:v>Human experimental fMRI study</x:v>
      </x:c>
      <x:c r="H110" s="27" t="str">
        <x:v>Pass2 curated spine</x:v>
      </x:c>
      <x:c r="I110" s="27" t="str">
        <x:v>https://consensus.app/papers/details/5b2fe55aca165c2883de17a961f7e132/?utm_source=chatgpt</x:v>
      </x:c>
      <x:c r="J110" s="27" t="n">
        <x:v>3</x:v>
      </x:c>
      <x:c r="K110" s="27" t="n">
        <x:v>1</x:v>
      </x:c>
      <x:c r="L110" s="27" t="n">
        <x:v>3</x:v>
      </x:c>
      <x:c r="M110" s="27" t="n">
        <x:v>0</x:v>
      </x:c>
      <x:c r="N110" s="27" t="n">
        <x:v>1</x:v>
      </x:c>
      <x:c r="O110" s="27" t="n">
        <x:f>SUM(J110:N110)</x:f>
        <x:v>8</x:v>
      </x:c>
      <x:c r="P110" s="27" t="str">
        <x:v>NO</x:v>
      </x:c>
      <x:c r="Q110" s="27" t="str"/>
      <x:c r="R110" s="27" t="str">
        <x:f>IF(B110="Spine","INCLUDE",IF(OR(O110&gt;=7,P110="YES"),"INCLUDE","HOLD"))</x:f>
        <x:v>INCLUDE</x:v>
      </x:c>
      <x:c r="S110" s="27" t="str">
        <x:v>Single paradigm; replication/generalization needed 2025 Translational Psychiatry</x:v>
      </x:c>
      <x:c r="T110" s="27" t="str">
        <x:v>S107</x:v>
      </x:c>
      <x:c r="U110" s="27" t="str">
        <x:v>social support facilitates threat extinction retention in humans</x:v>
      </x:c>
    </x:row>
    <x:row r="111">
      <x:c r="A111" s="27" t="str">
        <x:v>L108</x:v>
      </x:c>
      <x:c r="B111" s="27" t="str">
        <x:v>Spine</x:v>
      </x:c>
      <x:c r="C111" s="27" t="str">
        <x:v>Social buffering</x:v>
      </x:c>
      <x:c r="D111" s="27" t="str">
        <x:v>Physical Proximity With Social Support Regulates Vigilance to Threat</x:v>
      </x:c>
      <x:c r="E111" s="27" t="str">
        <x:v>Maffei et al.</x:v>
      </x:c>
      <x:c r="F111" s="27" t="str">
        <x:v>B</x:v>
      </x:c>
      <x:c r="G111" s="27" t="str">
        <x:v>Human TSST psychophysiology experiment</x:v>
      </x:c>
      <x:c r="H111" s="27" t="str">
        <x:v>Pass2 curated spine</x:v>
      </x:c>
      <x:c r="I111" s="27" t="str">
        <x:v>https://consensus.app/papers/details/ca36bdb57f4e5bdabd7f2f39d1d9a258/?utm_source=chatgpt</x:v>
      </x:c>
      <x:c r="J111" s="27" t="n">
        <x:v>3</x:v>
      </x:c>
      <x:c r="K111" s="27" t="n">
        <x:v>1</x:v>
      </x:c>
      <x:c r="L111" s="27" t="n">
        <x:v>3</x:v>
      </x:c>
      <x:c r="M111" s="27" t="n">
        <x:v>0</x:v>
      </x:c>
      <x:c r="N111" s="27" t="n">
        <x:v>1</x:v>
      </x:c>
      <x:c r="O111" s="27" t="n">
        <x:f>SUM(J111:N111)</x:f>
        <x:v>8</x:v>
      </x:c>
      <x:c r="P111" s="27" t="str">
        <x:v>NO</x:v>
      </x:c>
      <x:c r="Q111" s="27" t="str"/>
      <x:c r="R111" s="27" t="str">
        <x:f>IF(B111="Spine","INCLUDE",IF(OR(O111&gt;=7,P111="YES"),"INCLUDE","HOLD"))</x:f>
        <x:v>INCLUDE</x:v>
      </x:c>
      <x:c r="S111" s="27" t="str">
        <x:v>Small sample and specific stressor 2026 Psychophysiology</x:v>
      </x:c>
      <x:c r="T111" s="27" t="str">
        <x:v>S108</x:v>
      </x:c>
      <x:c r="U111" s="27" t="str">
        <x:v>physical proximity with social support regulates vigilance to threat</x:v>
      </x:c>
    </x:row>
    <x:row r="112">
      <x:c r="A112" s="27" t="str">
        <x:v>L109</x:v>
      </x:c>
      <x:c r="B112" s="27" t="str">
        <x:v>Spine</x:v>
      </x:c>
      <x:c r="C112" s="27" t="str">
        <x:v>Social baseline</x:v>
      </x:c>
      <x:c r="D112" s="27" t="str">
        <x:v>Yielding to social presence as a bioenergetic strategy</x:v>
      </x:c>
      <x:c r="E112" s="27" t="str">
        <x:v>Gonzalez et al.</x:v>
      </x:c>
      <x:c r="F112" s="27" t="str">
        <x:v>B</x:v>
      </x:c>
      <x:c r="G112" s="27" t="str">
        <x:v>Human fMRI + theoretical synthesis</x:v>
      </x:c>
      <x:c r="H112" s="27" t="str">
        <x:v>Pass2 curated spine</x:v>
      </x:c>
      <x:c r="I112" s="27" t="str">
        <x:v>https://consensus.app/papers/details/3169d3dd8f78584eb61a496ceeeae333/?utm_source=chatgpt</x:v>
      </x:c>
      <x:c r="J112" s="27" t="n">
        <x:v>3</x:v>
      </x:c>
      <x:c r="K112" s="27" t="n">
        <x:v>1</x:v>
      </x:c>
      <x:c r="L112" s="27" t="n">
        <x:v>1</x:v>
      </x:c>
      <x:c r="M112" s="27" t="n">
        <x:v>0</x:v>
      </x:c>
      <x:c r="N112" s="27" t="n">
        <x:v>1</x:v>
      </x:c>
      <x:c r="O112" s="27" t="n">
        <x:f>SUM(J112:N112)</x:f>
        <x:v>6</x:v>
      </x:c>
      <x:c r="P112" s="27" t="str">
        <x:v>NO</x:v>
      </x:c>
      <x:c r="Q112" s="27" t="str"/>
      <x:c r="R112" s="27" t="str">
        <x:f>IF(B112="Spine","INCLUDE",IF(OR(O112&gt;=7,P112="YES"),"INCLUDE","HOLD"))</x:f>
        <x:v>INCLUDE</x:v>
      </x:c>
      <x:c r="S112" s="27" t="str">
        <x:v>Specific operationalization; needs broader replication 2021</x:v>
      </x:c>
      <x:c r="T112" s="27" t="str">
        <x:v>S109</x:v>
      </x:c>
      <x:c r="U112" s="27" t="str">
        <x:v>yielding to social presence as a bioenergetic strategy</x:v>
      </x:c>
    </x:row>
    <x:row r="113">
      <x:c r="A113" s="27" t="str">
        <x:v>L110</x:v>
      </x:c>
      <x:c r="B113" s="27" t="str">
        <x:v>Spine</x:v>
      </x:c>
      <x:c r="C113" s="27" t="str">
        <x:v>Social baseline</x:v>
      </x:c>
      <x:c r="D113" s="27" t="str">
        <x:v>Cognitive Processes Unfold in a Social Context</x:v>
      </x:c>
      <x:c r="E113" s="27" t="str">
        <x:v>Gross &amp; Medina-DeVilliers</x:v>
      </x:c>
      <x:c r="F113" s="27" t="str">
        <x:v>B</x:v>
      </x:c>
      <x:c r="G113" s="27" t="str">
        <x:v>Review</x:v>
      </x:c>
      <x:c r="H113" s="27" t="str">
        <x:v>Pass2 curated spine</x:v>
      </x:c>
      <x:c r="I113" s="27" t="str">
        <x:v>https://consensus.app/papers/details/fcb5de677bc75bb09f21b852b65a3e45/?utm_source=chatgpt</x:v>
      </x:c>
      <x:c r="J113" s="27" t="n">
        <x:v>3</x:v>
      </x:c>
      <x:c r="K113" s="27" t="n">
        <x:v>3</x:v>
      </x:c>
      <x:c r="L113" s="27" t="n">
        <x:v>1</x:v>
      </x:c>
      <x:c r="M113" s="27" t="n">
        <x:v>0</x:v>
      </x:c>
      <x:c r="N113" s="27" t="n">
        <x:v>1</x:v>
      </x:c>
      <x:c r="O113" s="27" t="n">
        <x:f>SUM(J113:N113)</x:f>
        <x:v>8</x:v>
      </x:c>
      <x:c r="P113" s="27" t="str">
        <x:v>NO</x:v>
      </x:c>
      <x:c r="Q113" s="27" t="str"/>
      <x:c r="R113" s="27" t="str">
        <x:f>IF(B113="Spine","INCLUDE",IF(OR(O113&gt;=7,P113="YES"),"INCLUDE","HOLD"))</x:f>
        <x:v>INCLUDE</x:v>
      </x:c>
      <x:c r="S113" s="27" t="str">
        <x:v>Extension of SBT remains theory-guided 2020</x:v>
      </x:c>
      <x:c r="T113" s="27" t="str">
        <x:v>S110</x:v>
      </x:c>
      <x:c r="U113" s="27" t="str">
        <x:v>cognitive processes unfold in a social context</x:v>
      </x:c>
    </x:row>
    <x:row r="114">
      <x:c r="A114" s="27" t="str">
        <x:v>L111</x:v>
      </x:c>
      <x:c r="B114" s="27" t="str">
        <x:v>Spine</x:v>
      </x:c>
      <x:c r="C114" s="27" t="str">
        <x:v>Social baseline</x:v>
      </x:c>
      <x:c r="D114" s="27" t="str">
        <x:v>Above and below baselines</x:v>
      </x:c>
      <x:c r="E114" s="27" t="str">
        <x:v>Bar-Kalifa &amp; Rafaeli</x:v>
      </x:c>
      <x:c r="F114" s="27" t="str">
        <x:v>B</x:v>
      </x:c>
      <x:c r="G114" s="27" t="str">
        <x:v>Dyadic daily-diary studies</x:v>
      </x:c>
      <x:c r="H114" s="27" t="str">
        <x:v>Pass2 curated spine</x:v>
      </x:c>
      <x:c r="I114" s="27" t="str">
        <x:v>https://consensus.app/papers/details/9edad7a4708157018fd8e026966d569c/?utm_source=chatgpt</x:v>
      </x:c>
      <x:c r="J114" s="27" t="n">
        <x:v>3</x:v>
      </x:c>
      <x:c r="K114" s="27" t="n">
        <x:v>1</x:v>
      </x:c>
      <x:c r="L114" s="27" t="n">
        <x:v>1</x:v>
      </x:c>
      <x:c r="M114" s="27" t="n">
        <x:v>0</x:v>
      </x:c>
      <x:c r="N114" s="27" t="n">
        <x:v>1</x:v>
      </x:c>
      <x:c r="O114" s="27" t="n">
        <x:f>SUM(J114:N114)</x:f>
        <x:v>6</x:v>
      </x:c>
      <x:c r="P114" s="27" t="str">
        <x:v>NO</x:v>
      </x:c>
      <x:c r="Q114" s="27" t="str"/>
      <x:c r="R114" s="27" t="str">
        <x:f>IF(B114="Spine","INCLUDE",IF(OR(O114&gt;=7,P114="YES"),"INCLUDE","HOLD"))</x:f>
        <x:v>INCLUDE</x:v>
      </x:c>
      <x:c r="S114" s="27" t="str">
        <x:v>Small dyadic samples 2015</x:v>
      </x:c>
      <x:c r="T114" s="27" t="str">
        <x:v>S111</x:v>
      </x:c>
      <x:c r="U114" s="27" t="str">
        <x:v>above and below baselines</x:v>
      </x:c>
    </x:row>
    <x:row r="115">
      <x:c r="A115" s="27" t="str">
        <x:v>L112</x:v>
      </x:c>
      <x:c r="B115" s="27" t="str">
        <x:v>Spine</x:v>
      </x:c>
      <x:c r="C115" s="27" t="str">
        <x:v>Loneliness</x:v>
      </x:c>
      <x:c r="D115" s="27" t="str">
        <x:v>Neurobiology of loneliness: a systematic review</x:v>
      </x:c>
      <x:c r="E115" s="27" t="str">
        <x:v>Lam et al.</x:v>
      </x:c>
      <x:c r="F115" s="27" t="str">
        <x:v>A</x:v>
      </x:c>
      <x:c r="G115" s="27" t="str">
        <x:v>Systematic review; 41 studies</x:v>
      </x:c>
      <x:c r="H115" s="27" t="str">
        <x:v>Pass2 curated spine</x:v>
      </x:c>
      <x:c r="I115" s="27" t="str">
        <x:v>https://consensus.app/papers/details/2c825d46669051a6aeee43dab1d51dbd/?utm_source=chatgpt</x:v>
      </x:c>
      <x:c r="J115" s="27" t="n">
        <x:v>3</x:v>
      </x:c>
      <x:c r="K115" s="27" t="n">
        <x:v>3</x:v>
      </x:c>
      <x:c r="L115" s="27" t="n">
        <x:v>1</x:v>
      </x:c>
      <x:c r="M115" s="27" t="n">
        <x:v>2</x:v>
      </x:c>
      <x:c r="N115" s="27" t="n">
        <x:v>1</x:v>
      </x:c>
      <x:c r="O115" s="27" t="n">
        <x:f>SUM(J115:N115)</x:f>
        <x:v>10</x:v>
      </x:c>
      <x:c r="P115" s="27" t="str">
        <x:v>NO</x:v>
      </x:c>
      <x:c r="Q115" s="27" t="str"/>
      <x:c r="R115" s="27" t="str">
        <x:f>IF(B115="Spine","INCLUDE",IF(OR(O115&gt;=7,P115="YES"),"INCLUDE","HOLD"))</x:f>
        <x:v>INCLUDE</x:v>
      </x:c>
      <x:c r="S115" s="27" t="str">
        <x:v>Methods and directions heterogeneous 2021 Neuropsychopharmacology</x:v>
      </x:c>
      <x:c r="T115" s="27" t="str">
        <x:v>S112</x:v>
      </x:c>
      <x:c r="U115" s="27" t="str">
        <x:v>neurobiology of loneliness a systematic review</x:v>
      </x:c>
    </x:row>
    <x:row r="116">
      <x:c r="A116" s="27" t="str">
        <x:v>L113</x:v>
      </x:c>
      <x:c r="B116" s="27" t="str">
        <x:v>Spine</x:v>
      </x:c>
      <x:c r="C116" s="27" t="str">
        <x:v>Loneliness dynamics</x:v>
      </x:c>
      <x:c r="D116" s="27" t="str">
        <x:v>Loneliness modulates social threat detection in daily life</x:v>
      </x:c>
      <x:c r="E116" s="27" t="str">
        <x:v>Shao et al.</x:v>
      </x:c>
      <x:c r="F116" s="27" t="str">
        <x:v>B</x:v>
      </x:c>
      <x:c r="G116" s="27" t="str">
        <x:v>EMA + dynamic structural equation models</x:v>
      </x:c>
      <x:c r="H116" s="27" t="str">
        <x:v>Pass2 curated spine</x:v>
      </x:c>
      <x:c r="I116" s="27" t="str">
        <x:v>https://consensus.app/papers/details/57b0001ed71d550fa1e23dd88d02f634/?utm_source=chatgpt</x:v>
      </x:c>
      <x:c r="J116" s="27" t="n">
        <x:v>3</x:v>
      </x:c>
      <x:c r="K116" s="27" t="n">
        <x:v>1</x:v>
      </x:c>
      <x:c r="L116" s="27" t="n">
        <x:v>3</x:v>
      </x:c>
      <x:c r="M116" s="27" t="n">
        <x:v>0</x:v>
      </x:c>
      <x:c r="N116" s="27" t="n">
        <x:v>1</x:v>
      </x:c>
      <x:c r="O116" s="27" t="n">
        <x:f>SUM(J116:N116)</x:f>
        <x:v>8</x:v>
      </x:c>
      <x:c r="P116" s="27" t="str">
        <x:v>NO</x:v>
      </x:c>
      <x:c r="Q116" s="27" t="str"/>
      <x:c r="R116" s="27" t="str">
        <x:f>IF(B116="Spine","INCLUDE",IF(OR(O116&gt;=7,P116="YES"),"INCLUDE","HOLD"))</x:f>
        <x:v>INCLUDE</x:v>
      </x:c>
      <x:c r="S116" s="27" t="str">
        <x:v>N=157; observational within-person dynamics 2026 Communications Psychology</x:v>
      </x:c>
      <x:c r="T116" s="27" t="str">
        <x:v>S113</x:v>
      </x:c>
      <x:c r="U116" s="27" t="str">
        <x:v>loneliness modulates social threat detection in daily life</x:v>
      </x:c>
    </x:row>
    <x:row r="117">
      <x:c r="A117" s="27" t="str">
        <x:v>L114</x:v>
      </x:c>
      <x:c r="B117" s="27" t="str">
        <x:v>Spine</x:v>
      </x:c>
      <x:c r="C117" s="27" t="str">
        <x:v>Loneliness intervention</x:v>
      </x:c>
      <x:c r="D117" s="27" t="str">
        <x:v>Are loneliness interventions effective?</x:v>
      </x:c>
      <x:c r="E117" s="27" t="str">
        <x:v>Lasgaard et al.</x:v>
      </x:c>
      <x:c r="F117" s="27" t="str">
        <x:v>A</x:v>
      </x:c>
      <x:c r="G117" s="27" t="str">
        <x:v>Preregistered meta-analysis; 280 studies</x:v>
      </x:c>
      <x:c r="H117" s="27" t="str">
        <x:v>Pass2 curated spine</x:v>
      </x:c>
      <x:c r="I117" s="27" t="str">
        <x:v>https://consensus.app/papers/details/43fd874098eb570799c252213717da36/?utm_source=chatgpt</x:v>
      </x:c>
      <x:c r="J117" s="27" t="n">
        <x:v>3</x:v>
      </x:c>
      <x:c r="K117" s="27" t="n">
        <x:v>3</x:v>
      </x:c>
      <x:c r="L117" s="27" t="n">
        <x:v>1</x:v>
      </x:c>
      <x:c r="M117" s="27" t="n">
        <x:v>0</x:v>
      </x:c>
      <x:c r="N117" s="27" t="n">
        <x:v>1</x:v>
      </x:c>
      <x:c r="O117" s="27" t="n">
        <x:f>SUM(J117:N117)</x:f>
        <x:v>8</x:v>
      </x:c>
      <x:c r="P117" s="27" t="str">
        <x:v>NO</x:v>
      </x:c>
      <x:c r="Q117" s="27" t="str"/>
      <x:c r="R117" s="27" t="str">
        <x:f>IF(B117="Spine","INCLUDE",IF(OR(O117&gt;=7,P117="YES"),"INCLUDE","HOLD"))</x:f>
        <x:v>INCLUDE</x:v>
      </x:c>
      <x:c r="S117" s="27" t="str">
        <x:v>GRADE low/very low; heterogeneity 2025/2026 American Psychologist</x:v>
      </x:c>
      <x:c r="T117" s="27" t="str">
        <x:v>S114</x:v>
      </x:c>
      <x:c r="U117" s="27" t="str">
        <x:v>are loneliness interventions effective</x:v>
      </x:c>
    </x:row>
    <x:row r="118">
      <x:c r="A118" s="27" t="str">
        <x:v>L115</x:v>
      </x:c>
      <x:c r="B118" s="27" t="str">
        <x:v>Spine</x:v>
      </x:c>
      <x:c r="C118" s="27" t="str">
        <x:v>Loneliness</x:v>
      </x:c>
      <x:c r="D118" s="27" t="str">
        <x:v>Risk factors for loneliness</x:v>
      </x:c>
      <x:c r="E118" s="27" t="str">
        <x:v>Barjaková, Garnero, d'Hombres</x:v>
      </x:c>
      <x:c r="F118" s="27" t="str">
        <x:v>A</x:v>
      </x:c>
      <x:c r="G118" s="27" t="str">
        <x:v>Review emphasizing meta/longitudinal evidence</x:v>
      </x:c>
      <x:c r="H118" s="27" t="str">
        <x:v>Pass2 curated spine</x:v>
      </x:c>
      <x:c r="I118" s="27" t="str">
        <x:v>https://consensus.app/papers/details/7a425bb9fcd756f29e2cc8fcb00d2be8/?utm_source=chatgpt</x:v>
      </x:c>
      <x:c r="J118" s="27" t="n">
        <x:v>3</x:v>
      </x:c>
      <x:c r="K118" s="27" t="n">
        <x:v>3</x:v>
      </x:c>
      <x:c r="L118" s="27" t="n">
        <x:v>1</x:v>
      </x:c>
      <x:c r="M118" s="27" t="n">
        <x:v>0</x:v>
      </x:c>
      <x:c r="N118" s="27" t="n">
        <x:v>1</x:v>
      </x:c>
      <x:c r="O118" s="27" t="n">
        <x:f>SUM(J118:N118)</x:f>
        <x:v>8</x:v>
      </x:c>
      <x:c r="P118" s="27" t="str">
        <x:v>NO</x:v>
      </x:c>
      <x:c r="Q118" s="27" t="str"/>
      <x:c r="R118" s="27" t="str">
        <x:f>IF(B118="Spine","INCLUDE",IF(OR(O118&gt;=7,P118="YES"),"INCLUDE","HOLD"))</x:f>
        <x:v>INCLUDE</x:v>
      </x:c>
      <x:c r="S118" s="27" t="str">
        <x:v>Mostly Europe/North America 2023 Social Science &amp; Medicine</x:v>
      </x:c>
      <x:c r="T118" s="27" t="str">
        <x:v>S115</x:v>
      </x:c>
      <x:c r="U118" s="27" t="str">
        <x:v>risk factors for loneliness</x:v>
      </x:c>
    </x:row>
    <x:row r="119">
      <x:c r="A119" s="27" t="str">
        <x:v>L116</x:v>
      </x:c>
      <x:c r="B119" s="27" t="str">
        <x:v>Spine</x:v>
      </x:c>
      <x:c r="C119" s="27" t="str">
        <x:v>Loneliness</x:v>
      </x:c>
      <x:c r="D119" s="27" t="str">
        <x:v>Positive and negative emotion functions related to loneliness</x:v>
      </x:c>
      <x:c r="E119" s="27" t="str">
        <x:v>Luo &amp; Shao</x:v>
      </x:c>
      <x:c r="F119" s="27" t="str">
        <x:v>A</x:v>
      </x:c>
      <x:c r="G119" s="27" t="str">
        <x:v>Systematic behavioral/neuroimaging review</x:v>
      </x:c>
      <x:c r="H119" s="27" t="str">
        <x:v>Pass2 curated spine</x:v>
      </x:c>
      <x:c r="I119" s="27" t="str">
        <x:v>https://consensus.app/papers/details/21999a7ca98c50f9b644412e07cb7f4e/?utm_source=chatgpt</x:v>
      </x:c>
      <x:c r="J119" s="27" t="n">
        <x:v>3</x:v>
      </x:c>
      <x:c r="K119" s="27" t="n">
        <x:v>3</x:v>
      </x:c>
      <x:c r="L119" s="27" t="n">
        <x:v>1</x:v>
      </x:c>
      <x:c r="M119" s="27" t="n">
        <x:v>0</x:v>
      </x:c>
      <x:c r="N119" s="27" t="n">
        <x:v>1</x:v>
      </x:c>
      <x:c r="O119" s="27" t="n">
        <x:f>SUM(J119:N119)</x:f>
        <x:v>8</x:v>
      </x:c>
      <x:c r="P119" s="27" t="str">
        <x:v>NO</x:v>
      </x:c>
      <x:c r="Q119" s="27" t="str"/>
      <x:c r="R119" s="27" t="str">
        <x:f>IF(B119="Spine","INCLUDE",IF(OR(O119&gt;=7,P119="YES"),"INCLUDE","HOLD"))</x:f>
        <x:v>INCLUDE</x:v>
      </x:c>
      <x:c r="S119" s="27" t="str">
        <x:v>Brain directionality mixed 2023 Psychoradiology</x:v>
      </x:c>
      <x:c r="T119" s="27" t="str">
        <x:v>S116</x:v>
      </x:c>
      <x:c r="U119" s="27" t="str">
        <x:v>positive and negative emotion functions related to loneliness</x:v>
      </x:c>
    </x:row>
    <x:row r="120">
      <x:c r="A120" s="27" t="str">
        <x:v>L117</x:v>
      </x:c>
      <x:c r="B120" s="27" t="str">
        <x:v>Spine</x:v>
      </x:c>
      <x:c r="C120" s="27" t="str">
        <x:v>Loneliness</x:v>
      </x:c>
      <x:c r="D120" s="27" t="str">
        <x:v>Loneliness and the onset of new mental health problems</x:v>
      </x:c>
      <x:c r="E120" s="27" t="str">
        <x:v>Mann et al.</x:v>
      </x:c>
      <x:c r="F120" s="27" t="str">
        <x:v>A</x:v>
      </x:c>
      <x:c r="G120" s="27" t="str">
        <x:v>Systematic review + meta-analysis longitudinal cohorts</x:v>
      </x:c>
      <x:c r="H120" s="27" t="str">
        <x:v>Pass2 curated spine</x:v>
      </x:c>
      <x:c r="I120" s="27" t="str">
        <x:v>https://consensus.app/papers/details/accc04ed81af50cfa00d662475deab26/?utm_source=chatgpt</x:v>
      </x:c>
      <x:c r="J120" s="27" t="n">
        <x:v>3</x:v>
      </x:c>
      <x:c r="K120" s="27" t="n">
        <x:v>3</x:v>
      </x:c>
      <x:c r="L120" s="27" t="n">
        <x:v>1</x:v>
      </x:c>
      <x:c r="M120" s="27" t="n">
        <x:v>1</x:v>
      </x:c>
      <x:c r="N120" s="27" t="n">
        <x:v>1</x:v>
      </x:c>
      <x:c r="O120" s="27" t="n">
        <x:f>SUM(J120:N120)</x:f>
        <x:v>9</x:v>
      </x:c>
      <x:c r="P120" s="27" t="str">
        <x:v>NO</x:v>
      </x:c>
      <x:c r="Q120" s="27" t="str"/>
      <x:c r="R120" s="27" t="str">
        <x:f>IF(B120="Spine","INCLUDE",IF(OR(O120&gt;=7,P120="YES"),"INCLUDE","HOLD"))</x:f>
        <x:v>INCLUDE</x:v>
      </x:c>
      <x:c r="S120" s="27" t="str">
        <x:v>Heterogeneity; causality not fully established 2022</x:v>
      </x:c>
      <x:c r="T120" s="27" t="str">
        <x:v>S117</x:v>
      </x:c>
      <x:c r="U120" s="27" t="str">
        <x:v>loneliness and the onset of new mental health problems</x:v>
      </x:c>
    </x:row>
    <x:row r="121">
      <x:c r="A121" s="27" t="str">
        <x:v>L118</x:v>
      </x:c>
      <x:c r="B121" s="27" t="str">
        <x:v>Spine</x:v>
      </x:c>
      <x:c r="C121" s="27" t="str">
        <x:v>Loneliness/Depression</x:v>
      </x:c>
      <x:c r="D121" s="27" t="str">
        <x:v>The effect of loneliness on depression: A meta-analysis</x:v>
      </x:c>
      <x:c r="E121" s="27" t="str">
        <x:v>Erzen</x:v>
      </x:c>
      <x:c r="F121" s="27" t="str">
        <x:v>A</x:v>
      </x:c>
      <x:c r="G121" s="27" t="str">
        <x:v>Meta-analysis; 88 studies</x:v>
      </x:c>
      <x:c r="H121" s="27" t="str">
        <x:v>Pass2 curated spine</x:v>
      </x:c>
      <x:c r="I121" s="27" t="str">
        <x:v>https://consensus.app/papers/details/15d9cf69a331526e896e896a84601335/?utm_source=chatgpt</x:v>
      </x:c>
      <x:c r="J121" s="27" t="n">
        <x:v>3</x:v>
      </x:c>
      <x:c r="K121" s="27" t="n">
        <x:v>3</x:v>
      </x:c>
      <x:c r="L121" s="27" t="n">
        <x:v>1</x:v>
      </x:c>
      <x:c r="M121" s="27" t="n">
        <x:v>2</x:v>
      </x:c>
      <x:c r="N121" s="27" t="n">
        <x:v>1</x:v>
      </x:c>
      <x:c r="O121" s="27" t="n">
        <x:f>SUM(J121:N121)</x:f>
        <x:v>10</x:v>
      </x:c>
      <x:c r="P121" s="27" t="str">
        <x:v>NO</x:v>
      </x:c>
      <x:c r="Q121" s="27" t="str"/>
      <x:c r="R121" s="27" t="str">
        <x:f>IF(B121="Spine","INCLUDE",IF(OR(O121&gt;=7,P121="YES"),"INCLUDE","HOLD"))</x:f>
        <x:v>INCLUDE</x:v>
      </x:c>
      <x:c r="S121" s="27" t="str">
        <x:v>Predominantly correlational literature 2018</x:v>
      </x:c>
      <x:c r="T121" s="27" t="str">
        <x:v>S118</x:v>
      </x:c>
      <x:c r="U121" s="27" t="str">
        <x:v>the effect of loneliness on depression a meta analysis</x:v>
      </x:c>
    </x:row>
    <x:row r="122">
      <x:c r="A122" s="27" t="str">
        <x:v>L119</x:v>
      </x:c>
      <x:c r="B122" s="27" t="str">
        <x:v>Spine</x:v>
      </x:c>
      <x:c r="C122" s="27" t="str">
        <x:v>Social support clinical</x:v>
      </x:c>
      <x:c r="D122" s="27" t="str">
        <x:v>Loneliness/social support and outcomes of mental health problems</x:v>
      </x:c>
      <x:c r="E122" s="27" t="str">
        <x:v>Wang et al.</x:v>
      </x:c>
      <x:c r="F122" s="27" t="str">
        <x:v>A</x:v>
      </x:c>
      <x:c r="G122" s="27" t="str">
        <x:v>Systematic review of longitudinal studies</x:v>
      </x:c>
      <x:c r="H122" s="27" t="str">
        <x:v>Pass2 curated spine</x:v>
      </x:c>
      <x:c r="I122" s="27" t="str">
        <x:v>https://consensus.app/papers/details/a0e63638d20d55038a579d84a6abc506/?utm_source=chatgpt</x:v>
      </x:c>
      <x:c r="J122" s="27" t="n">
        <x:v>3</x:v>
      </x:c>
      <x:c r="K122" s="27" t="n">
        <x:v>3</x:v>
      </x:c>
      <x:c r="L122" s="27" t="n">
        <x:v>2</x:v>
      </x:c>
      <x:c r="M122" s="27" t="n">
        <x:v>1</x:v>
      </x:c>
      <x:c r="N122" s="27" t="n">
        <x:v>1</x:v>
      </x:c>
      <x:c r="O122" s="27" t="n">
        <x:f>SUM(J122:N122)</x:f>
        <x:v>10</x:v>
      </x:c>
      <x:c r="P122" s="27" t="str">
        <x:v>NO</x:v>
      </x:c>
      <x:c r="Q122" s="27" t="str"/>
      <x:c r="R122" s="27" t="str">
        <x:f>IF(B122="Spine","INCLUDE",IF(OR(O122&gt;=7,P122="YES"),"INCLUDE","HOLD"))</x:f>
        <x:v>INCLUDE</x:v>
      </x:c>
      <x:c r="S122" s="27" t="str">
        <x:v>Clinical populations heterogeneous 2018 BMC Psychiatry</x:v>
      </x:c>
      <x:c r="T122" s="27" t="str">
        <x:v>S119</x:v>
      </x:c>
      <x:c r="U122" s="27" t="str">
        <x:v>loneliness social support and outcomes of mental health problems</x:v>
      </x:c>
    </x:row>
    <x:row r="123">
      <x:c r="A123" s="27" t="str">
        <x:v>L120</x:v>
      </x:c>
      <x:c r="B123" s="27" t="str">
        <x:v>Spine</x:v>
      </x:c>
      <x:c r="C123" s="27" t="str">
        <x:v>Loneliness clinical</x:v>
      </x:c>
      <x:c r="D123" s="27" t="str">
        <x:v>Loneliness and social isolation in severe mental disorders</x:v>
      </x:c>
      <x:c r="E123" s="27" t="str">
        <x:v>Hajek et al.</x:v>
      </x:c>
      <x:c r="F123" s="27" t="str">
        <x:v>A</x:v>
      </x:c>
      <x:c r="G123" s="27" t="str">
        <x:v>Systematic review + meta-analysis</x:v>
      </x:c>
      <x:c r="H123" s="27" t="str">
        <x:v>Pass2 curated spine</x:v>
      </x:c>
      <x:c r="I123" s="27" t="str">
        <x:v>https://consensus.app/papers/details/89cce8e03c405363a5165edfd88ab6a3/?utm_source=chatgpt</x:v>
      </x:c>
      <x:c r="J123" s="27" t="n">
        <x:v>3</x:v>
      </x:c>
      <x:c r="K123" s="27" t="n">
        <x:v>3</x:v>
      </x:c>
      <x:c r="L123" s="27" t="n">
        <x:v>2</x:v>
      </x:c>
      <x:c r="M123" s="27" t="n">
        <x:v>0</x:v>
      </x:c>
      <x:c r="N123" s="27" t="n">
        <x:v>1</x:v>
      </x:c>
      <x:c r="O123" s="27" t="n">
        <x:f>SUM(J123:N123)</x:f>
        <x:v>9</x:v>
      </x:c>
      <x:c r="P123" s="27" t="str">
        <x:v>NO</x:v>
      </x:c>
      <x:c r="Q123" s="27" t="str"/>
      <x:c r="R123" s="27" t="str">
        <x:f>IF(B123="Spine","INCLUDE",IF(OR(O123&gt;=7,P123="YES"),"INCLUDE","HOLD"))</x:f>
        <x:v>INCLUDE</x:v>
      </x:c>
      <x:c r="S123" s="27" t="str">
        <x:v>Very high heterogeneity; few longitudinal studies 2025</x:v>
      </x:c>
      <x:c r="T123" s="27" t="str">
        <x:v>S120</x:v>
      </x:c>
      <x:c r="U123" s="27" t="str">
        <x:v>loneliness and social isolation in severe mental disorders</x:v>
      </x:c>
    </x:row>
    <x:row r="124">
      <x:c r="A124" s="27" t="str">
        <x:v>L121</x:v>
      </x:c>
      <x:c r="B124" s="27" t="str">
        <x:v>Spine</x:v>
      </x:c>
      <x:c r="C124" s="27" t="str">
        <x:v>Social intervention</x:v>
      </x:c>
      <x:c r="D124" s="27" t="str">
        <x:v>Social connection interventions and depression in young adults</x:v>
      </x:c>
      <x:c r="E124" s="27" t="str">
        <x:v>Vazquez Alvarez et al.</x:v>
      </x:c>
      <x:c r="F124" s="27" t="str">
        <x:v>A</x:v>
      </x:c>
      <x:c r="G124" s="27" t="str">
        <x:v>Systematic review + meta-analysis</x:v>
      </x:c>
      <x:c r="H124" s="27" t="str">
        <x:v>Pass2 curated spine</x:v>
      </x:c>
      <x:c r="I124" s="27" t="str">
        <x:v>https://consensus.app/papers/details/5e5a4311c2d95aa082a32edaef981a66/?utm_source=chatgpt</x:v>
      </x:c>
      <x:c r="J124" s="27" t="n">
        <x:v>3</x:v>
      </x:c>
      <x:c r="K124" s="27" t="n">
        <x:v>3</x:v>
      </x:c>
      <x:c r="L124" s="27" t="n">
        <x:v>1</x:v>
      </x:c>
      <x:c r="M124" s="27" t="n">
        <x:v>0</x:v>
      </x:c>
      <x:c r="N124" s="27" t="n">
        <x:v>1</x:v>
      </x:c>
      <x:c r="O124" s="27" t="n">
        <x:f>SUM(J124:N124)</x:f>
        <x:v>8</x:v>
      </x:c>
      <x:c r="P124" s="27" t="str">
        <x:v>NO</x:v>
      </x:c>
      <x:c r="Q124" s="27" t="str"/>
      <x:c r="R124" s="27" t="str">
        <x:f>IF(B124="Spine","INCLUDE",IF(OR(O124&gt;=7,P124="YES"),"INCLUDE","HOLD"))</x:f>
        <x:v>INCLUDE</x:v>
      </x:c>
      <x:c r="S124" s="27" t="str">
        <x:v>Only six studies; modest effects 2024</x:v>
      </x:c>
      <x:c r="T124" s="27" t="str">
        <x:v>S121</x:v>
      </x:c>
      <x:c r="U124" s="27" t="str">
        <x:v>social connection interventions and depression in young adults</x:v>
      </x:c>
    </x:row>
    <x:row r="125">
      <x:c r="A125" s="27" t="str">
        <x:v>L122</x:v>
      </x:c>
      <x:c r="B125" s="27" t="str">
        <x:v>Spine</x:v>
      </x:c>
      <x:c r="C125" s="27" t="str">
        <x:v>Social rejection</x:v>
      </x:c>
      <x:c r="D125" s="27" t="str">
        <x:v>Quantitative Meta-Analysis of Functional Imaging Studies of Social Rejection</x:v>
      </x:c>
      <x:c r="E125" s="27" t="str">
        <x:v>Cacioppo et al.</x:v>
      </x:c>
      <x:c r="F125" s="27" t="str">
        <x:v>A</x:v>
      </x:c>
      <x:c r="G125" s="27" t="str">
        <x:v>Neuroimaging meta-analysis</x:v>
      </x:c>
      <x:c r="H125" s="27" t="str">
        <x:v>Pass2 curated spine</x:v>
      </x:c>
      <x:c r="I125" s="27" t="str">
        <x:v>https://consensus.app/papers/details/ef557745f64e5880a3c927f2e178041a/?utm_source=chatgpt</x:v>
      </x:c>
      <x:c r="J125" s="27" t="n">
        <x:v>3</x:v>
      </x:c>
      <x:c r="K125" s="27" t="n">
        <x:v>3</x:v>
      </x:c>
      <x:c r="L125" s="27" t="n">
        <x:v>1</x:v>
      </x:c>
      <x:c r="M125" s="27" t="n">
        <x:v>2</x:v>
      </x:c>
      <x:c r="N125" s="27" t="n">
        <x:v>1</x:v>
      </x:c>
      <x:c r="O125" s="27" t="n">
        <x:f>SUM(J125:N125)</x:f>
        <x:v>10</x:v>
      </x:c>
      <x:c r="P125" s="27" t="str">
        <x:v>NO</x:v>
      </x:c>
      <x:c r="Q125" s="27" t="str"/>
      <x:c r="R125" s="27" t="str">
        <x:f>IF(B125="Spine","INCLUDE",IF(OR(O125&gt;=7,P125="YES"),"INCLUDE","HOLD"))</x:f>
        <x:v>INCLUDE</x:v>
      </x:c>
      <x:c r="S125" s="27" t="str">
        <x:v>Older literature and task heterogeneity 2013 Scientific Reports</x:v>
      </x:c>
      <x:c r="T125" s="27" t="str">
        <x:v>S122</x:v>
      </x:c>
      <x:c r="U125" s="27" t="str">
        <x:v>quantitative meta analysis of functional imaging studies of social rejection</x:v>
      </x:c>
    </x:row>
    <x:row r="126">
      <x:c r="A126" s="27" t="str">
        <x:v>L123</x:v>
      </x:c>
      <x:c r="B126" s="27" t="str">
        <x:v>Spine</x:v>
      </x:c>
      <x:c r="C126" s="27" t="str">
        <x:v>Social rejection</x:v>
      </x:c>
      <x:c r="D126" s="27" t="str">
        <x:v>Social exclusion reliably engages the default network</x:v>
      </x:c>
      <x:c r="E126" s="27" t="str">
        <x:v>Mwilambwe-Tshilobo &amp; Spreng</x:v>
      </x:c>
      <x:c r="F126" s="27" t="str">
        <x:v>A</x:v>
      </x:c>
      <x:c r="G126" s="27" t="str">
        <x:v>ALE meta-analysis; 53 studies, N=1817</x:v>
      </x:c>
      <x:c r="H126" s="27" t="str">
        <x:v>Pass2 curated spine</x:v>
      </x:c>
      <x:c r="I126" s="27" t="str">
        <x:v>https://consensus.app/papers/details/8af26cb19b22517d9f70a097d651d4b2/?utm_source=chatgpt</x:v>
      </x:c>
      <x:c r="J126" s="27" t="n">
        <x:v>3</x:v>
      </x:c>
      <x:c r="K126" s="27" t="n">
        <x:v>3</x:v>
      </x:c>
      <x:c r="L126" s="27" t="n">
        <x:v>1</x:v>
      </x:c>
      <x:c r="M126" s="27" t="n">
        <x:v>0</x:v>
      </x:c>
      <x:c r="N126" s="27" t="n">
        <x:v>1</x:v>
      </x:c>
      <x:c r="O126" s="27" t="n">
        <x:f>SUM(J126:N126)</x:f>
        <x:v>8</x:v>
      </x:c>
      <x:c r="P126" s="27" t="str">
        <x:v>NO</x:v>
      </x:c>
      <x:c r="Q126" s="27" t="str"/>
      <x:c r="R126" s="27" t="str">
        <x:f>IF(B126="Spine","INCLUDE",IF(OR(O126&gt;=7,P126="YES"),"INCLUDE","HOLD"))</x:f>
        <x:v>INCLUDE</x:v>
      </x:c>
      <x:c r="S126" s="27" t="str">
        <x:v>Cyberball-specific evidence 2020 NeuroImage</x:v>
      </x:c>
      <x:c r="T126" s="27" t="str">
        <x:v>S123</x:v>
      </x:c>
      <x:c r="U126" s="27" t="str">
        <x:v>social exclusion reliably engages the default network</x:v>
      </x:c>
    </x:row>
    <x:row r="127">
      <x:c r="A127" s="27" t="str">
        <x:v>L124</x:v>
      </x:c>
      <x:c r="B127" s="27" t="str">
        <x:v>Spine</x:v>
      </x:c>
      <x:c r="C127" s="27" t="str">
        <x:v>Social rejection</x:v>
      </x:c>
      <x:c r="D127" s="27" t="str">
        <x:v>Anterior cingulate contribution to social pain</x:v>
      </x:c>
      <x:c r="E127" s="27" t="str">
        <x:v>Rotgé et al.</x:v>
      </x:c>
      <x:c r="F127" s="27" t="str">
        <x:v>A</x:v>
      </x:c>
      <x:c r="G127" s="27" t="str">
        <x:v>Voxel-based meta-analysis; 46 articles</x:v>
      </x:c>
      <x:c r="H127" s="27" t="str">
        <x:v>Pass2 curated spine</x:v>
      </x:c>
      <x:c r="I127" s="27" t="str">
        <x:v>https://consensus.app/papers/details/d75c1cc3e1295ffca22b1614ec23e1aa/?utm_source=chatgpt</x:v>
      </x:c>
      <x:c r="J127" s="27" t="n">
        <x:v>3</x:v>
      </x:c>
      <x:c r="K127" s="27" t="n">
        <x:v>3</x:v>
      </x:c>
      <x:c r="L127" s="27" t="n">
        <x:v>1</x:v>
      </x:c>
      <x:c r="M127" s="27" t="n">
        <x:v>0</x:v>
      </x:c>
      <x:c r="N127" s="27" t="n">
        <x:v>1</x:v>
      </x:c>
      <x:c r="O127" s="27" t="n">
        <x:f>SUM(J127:N127)</x:f>
        <x:v>8</x:v>
      </x:c>
      <x:c r="P127" s="27" t="str">
        <x:v>NO</x:v>
      </x:c>
      <x:c r="Q127" s="27" t="str"/>
      <x:c r="R127" s="27" t="str">
        <x:f>IF(B127="Spine","INCLUDE",IF(OR(O127&gt;=7,P127="YES"),"INCLUDE","HOLD"))</x:f>
        <x:v>INCLUDE</x:v>
      </x:c>
      <x:c r="S127" s="27" t="str">
        <x:v>Task and age moderators 2014</x:v>
      </x:c>
      <x:c r="T127" s="27" t="str">
        <x:v>S124</x:v>
      </x:c>
      <x:c r="U127" s="27" t="str">
        <x:v>anterior cingulate contribution to social pain</x:v>
      </x:c>
    </x:row>
    <x:row r="128">
      <x:c r="A128" s="27" t="str">
        <x:v>L125</x:v>
      </x:c>
      <x:c r="B128" s="27" t="str">
        <x:v>Spine</x:v>
      </x:c>
      <x:c r="C128" s="27" t="str">
        <x:v>Social rejection</x:v>
      </x:c>
      <x:c r="D128" s="27" t="str">
        <x:v>Neural correlates of social exclusion across ages</x:v>
      </x:c>
      <x:c r="E128" s="27" t="str">
        <x:v>Vijayakumar, Cheng, Pfeifer</x:v>
      </x:c>
      <x:c r="F128" s="27" t="str">
        <x:v>A</x:v>
      </x:c>
      <x:c r="G128" s="27" t="str">
        <x:v>Coordinate meta-analysis</x:v>
      </x:c>
      <x:c r="H128" s="27" t="str">
        <x:v>Pass2 curated spine</x:v>
      </x:c>
      <x:c r="I128" s="27" t="str">
        <x:v>https://consensus.app/papers/details/35ca66ac23ac54c29b2ec2a5cbd873a1/?utm_source=chatgpt</x:v>
      </x:c>
      <x:c r="J128" s="27" t="n">
        <x:v>3</x:v>
      </x:c>
      <x:c r="K128" s="27" t="n">
        <x:v>3</x:v>
      </x:c>
      <x:c r="L128" s="27" t="n">
        <x:v>1</x:v>
      </x:c>
      <x:c r="M128" s="27" t="n">
        <x:v>1</x:v>
      </x:c>
      <x:c r="N128" s="27" t="n">
        <x:v>1</x:v>
      </x:c>
      <x:c r="O128" s="27" t="n">
        <x:f>SUM(J128:N128)</x:f>
        <x:v>9</x:v>
      </x:c>
      <x:c r="P128" s="27" t="str">
        <x:v>NO</x:v>
      </x:c>
      <x:c r="Q128" s="27" t="str"/>
      <x:c r="R128" s="27" t="str">
        <x:f>IF(B128="Spine","INCLUDE",IF(OR(O128&gt;=7,P128="YES"),"INCLUDE","HOLD"))</x:f>
        <x:v>INCLUDE</x:v>
      </x:c>
      <x:c r="S128" s="27" t="str">
        <x:v>Developmental paradigms heterogeneous 2017 NeuroImage</x:v>
      </x:c>
      <x:c r="T128" s="27" t="str">
        <x:v>S125</x:v>
      </x:c>
      <x:c r="U128" s="27" t="str">
        <x:v>neural correlates of social exclusion across ages</x:v>
      </x:c>
    </x:row>
    <x:row r="129">
      <x:c r="A129" s="27" t="str">
        <x:v>L126</x:v>
      </x:c>
      <x:c r="B129" s="27" t="str">
        <x:v>Spine</x:v>
      </x:c>
      <x:c r="C129" s="27" t="str">
        <x:v>Social affect</x:v>
      </x:c>
      <x:c r="D129" s="27" t="str">
        <x:v>Impact of sociality and affective valence on brain activation</x:v>
      </x:c>
      <x:c r="E129" s="27" t="str">
        <x:v>Atzil et al.</x:v>
      </x:c>
      <x:c r="F129" s="27" t="str">
        <x:v>A</x:v>
      </x:c>
      <x:c r="G129" s="27" t="str">
        <x:v>Meta-analysis; 614 contrasts</x:v>
      </x:c>
      <x:c r="H129" s="27" t="str">
        <x:v>Pass2 curated spine</x:v>
      </x:c>
      <x:c r="I129" s="27" t="str">
        <x:v>https://consensus.app/papers/details/6eec63e0ecaf59c3ac4550e809ee43b8/?utm_source=chatgpt</x:v>
      </x:c>
      <x:c r="J129" s="27" t="n">
        <x:v>3</x:v>
      </x:c>
      <x:c r="K129" s="27" t="n">
        <x:v>3</x:v>
      </x:c>
      <x:c r="L129" s="27" t="n">
        <x:v>1</x:v>
      </x:c>
      <x:c r="M129" s="27" t="n">
        <x:v>0</x:v>
      </x:c>
      <x:c r="N129" s="27" t="n">
        <x:v>1</x:v>
      </x:c>
      <x:c r="O129" s="27" t="n">
        <x:f>SUM(J129:N129)</x:f>
        <x:v>8</x:v>
      </x:c>
      <x:c r="P129" s="27" t="str">
        <x:v>NO</x:v>
      </x:c>
      <x:c r="Q129" s="27" t="str"/>
      <x:c r="R129" s="27" t="str">
        <x:f>IF(B129="Spine","INCLUDE",IF(OR(O129&gt;=7,P129="YES"),"INCLUDE","HOLD"))</x:f>
        <x:v>INCLUDE</x:v>
      </x:c>
      <x:c r="S129" s="27" t="str">
        <x:v>Meta-analytic categories broad 2023 NeuroImage</x:v>
      </x:c>
      <x:c r="T129" s="27" t="str">
        <x:v>S126</x:v>
      </x:c>
      <x:c r="U129" s="27" t="str">
        <x:v>impact of sociality and affective valence on brain activation</x:v>
      </x:c>
    </x:row>
    <x:row r="130">
      <x:c r="A130" s="27" t="str">
        <x:v>L127</x:v>
      </x:c>
      <x:c r="B130" s="27" t="str">
        <x:v>Spine</x:v>
      </x:c>
      <x:c r="C130" s="27" t="str">
        <x:v>Social rejection</x:v>
      </x:c>
      <x:c r="D130" s="27" t="str">
        <x:v>Effects of Social Rejection on Aggressive and Prosocial Behavior</x:v>
      </x:c>
      <x:c r="E130" s="27" t="str">
        <x:v>Quarmley et al.</x:v>
      </x:c>
      <x:c r="F130" s="27" t="str">
        <x:v>A</x:v>
      </x:c>
      <x:c r="G130" s="27" t="str">
        <x:v>Meta-analysis</x:v>
      </x:c>
      <x:c r="H130" s="27" t="str">
        <x:v>Pass2 curated spine</x:v>
      </x:c>
      <x:c r="I130" s="27" t="str">
        <x:v>https://consensus.app/papers/details/ee5bb405a8e250ceb7b5b202f916f5cf/?utm_source=chatgpt</x:v>
      </x:c>
      <x:c r="J130" s="27" t="n">
        <x:v>3</x:v>
      </x:c>
      <x:c r="K130" s="27" t="n">
        <x:v>3</x:v>
      </x:c>
      <x:c r="L130" s="27" t="n">
        <x:v>1</x:v>
      </x:c>
      <x:c r="M130" s="27" t="n">
        <x:v>1</x:v>
      </x:c>
      <x:c r="N130" s="27" t="n">
        <x:v>1</x:v>
      </x:c>
      <x:c r="O130" s="27" t="n">
        <x:f>SUM(J130:N130)</x:f>
        <x:v>9</x:v>
      </x:c>
      <x:c r="P130" s="27" t="str">
        <x:v>NO</x:v>
      </x:c>
      <x:c r="Q130" s="27" t="str"/>
      <x:c r="R130" s="27" t="str">
        <x:f>IF(B130="Spine","INCLUDE",IF(OR(O130&gt;=7,P130="YES"),"INCLUDE","HOLD"))</x:f>
        <x:v>INCLUDE</x:v>
      </x:c>
      <x:c r="S130" s="27" t="str">
        <x:v>Experimental rejection paradigms may not generalize to enduring relationships 2022</x:v>
      </x:c>
      <x:c r="T130" s="27" t="str">
        <x:v>S127</x:v>
      </x:c>
      <x:c r="U130" s="27" t="str">
        <x:v>effects of social rejection on aggressive and prosocial behavior</x:v>
      </x:c>
    </x:row>
    <x:row r="131">
      <x:c r="A131" s="27" t="str">
        <x:v>L128</x:v>
      </x:c>
      <x:c r="B131" s="27" t="str">
        <x:v>Spine</x:v>
      </x:c>
      <x:c r="C131" s="27" t="str">
        <x:v>Social networks</x:v>
      </x:c>
      <x:c r="D131" s="27" t="str">
        <x:v>Common brain networks underlying human social interactions</x:v>
      </x:c>
      <x:c r="E131" s="27" t="str">
        <x:v>Feng et al.</x:v>
      </x:c>
      <x:c r="F131" s="27" t="str">
        <x:v>A</x:v>
      </x:c>
      <x:c r="G131" s="27" t="str">
        <x:v>Large-scale neuroimaging meta-analysis; 7234 participants</x:v>
      </x:c>
      <x:c r="H131" s="27" t="str">
        <x:v>Pass2 curated spine</x:v>
      </x:c>
      <x:c r="I131" s="27" t="str">
        <x:v>https://consensus.app/papers/details/97c4e043f1ca5952a2fac58d0aafcca4/?utm_source=chatgpt</x:v>
      </x:c>
      <x:c r="J131" s="27" t="n">
        <x:v>3</x:v>
      </x:c>
      <x:c r="K131" s="27" t="n">
        <x:v>3</x:v>
      </x:c>
      <x:c r="L131" s="27" t="n">
        <x:v>1</x:v>
      </x:c>
      <x:c r="M131" s="27" t="n">
        <x:v>0</x:v>
      </x:c>
      <x:c r="N131" s="27" t="n">
        <x:v>1</x:v>
      </x:c>
      <x:c r="O131" s="27" t="n">
        <x:f>SUM(J131:N131)</x:f>
        <x:v>8</x:v>
      </x:c>
      <x:c r="P131" s="27" t="str">
        <x:v>NO</x:v>
      </x:c>
      <x:c r="Q131" s="27" t="str"/>
      <x:c r="R131" s="27" t="str">
        <x:f>IF(B131="Spine","INCLUDE",IF(OR(O131&gt;=7,P131="YES"),"INCLUDE","HOLD"))</x:f>
        <x:v>INCLUDE</x:v>
      </x:c>
      <x:c r="S131" s="27" t="str">
        <x:v>Task-based inference only 2021 NBR</x:v>
      </x:c>
      <x:c r="T131" s="27" t="str">
        <x:v>S128</x:v>
      </x:c>
      <x:c r="U131" s="27" t="str">
        <x:v>common brain networks underlying human social interactions</x:v>
      </x:c>
    </x:row>
    <x:row r="132">
      <x:c r="A132" s="27" t="str">
        <x:v>L129</x:v>
      </x:c>
      <x:c r="B132" s="27" t="str">
        <x:v>Spine</x:v>
      </x:c>
      <x:c r="C132" s="27" t="str">
        <x:v>Social pain empathy</x:v>
      </x:c>
      <x:c r="D132" s="27" t="str">
        <x:v>Neural mechanisms of physical and social pain empathy</x:v>
      </x:c>
      <x:c r="E132" s="27" t="str">
        <x:v>Zhang et al.</x:v>
      </x:c>
      <x:c r="F132" s="27" t="str">
        <x:v>A</x:v>
      </x:c>
      <x:c r="G132" s="27" t="str">
        <x:v>ALE meta-analysis</x:v>
      </x:c>
      <x:c r="H132" s="27" t="str">
        <x:v>Pass2 curated spine</x:v>
      </x:c>
      <x:c r="I132" s="27" t="str">
        <x:v>https://consensus.app/papers/details/39fd7e206e2d575a937048f4dd851dd0/?utm_source=chatgpt</x:v>
      </x:c>
      <x:c r="J132" s="27" t="n">
        <x:v>3</x:v>
      </x:c>
      <x:c r="K132" s="27" t="n">
        <x:v>3</x:v>
      </x:c>
      <x:c r="L132" s="27" t="n">
        <x:v>1</x:v>
      </x:c>
      <x:c r="M132" s="27" t="n">
        <x:v>0</x:v>
      </x:c>
      <x:c r="N132" s="27" t="n">
        <x:v>1</x:v>
      </x:c>
      <x:c r="O132" s="27" t="n">
        <x:f>SUM(J132:N132)</x:f>
        <x:v>8</x:v>
      </x:c>
      <x:c r="P132" s="27" t="str">
        <x:v>NO</x:v>
      </x:c>
      <x:c r="Q132" s="27" t="str"/>
      <x:c r="R132" s="27" t="str">
        <x:f>IF(B132="Spine","INCLUDE",IF(OR(O132&gt;=7,P132="YES"),"INCLUDE","HOLD"))</x:f>
        <x:v>INCLUDE</x:v>
      </x:c>
      <x:c r="S132" s="27" t="str">
        <x:v>Empathy ≠ first-person rejection 2025 Cerebral Cortex</x:v>
      </x:c>
      <x:c r="T132" s="27" t="str">
        <x:v>S129</x:v>
      </x:c>
      <x:c r="U132" s="27" t="str">
        <x:v>neural mechanisms of physical and social pain empathy</x:v>
      </x:c>
    </x:row>
    <x:row r="133">
      <x:c r="A133" s="27" t="str">
        <x:v>L130</x:v>
      </x:c>
      <x:c r="B133" s="27" t="str">
        <x:v>Spine</x:v>
      </x:c>
      <x:c r="C133" s="27" t="str">
        <x:v>Empathy</x:v>
      </x:c>
      <x:c r="D133" s="27" t="str">
        <x:v>Common/distinct networks for pain and pain empathy</x:v>
      </x:c>
      <x:c r="E133" s="27" t="str">
        <x:v>Lamm, Decety, Singer</x:v>
      </x:c>
      <x:c r="F133" s="27" t="str">
        <x:v>A</x:v>
      </x:c>
      <x:c r="G133" s="27" t="str">
        <x:v>Meta-analysis</x:v>
      </x:c>
      <x:c r="H133" s="27" t="str">
        <x:v>Pass2 curated spine</x:v>
      </x:c>
      <x:c r="I133" s="27" t="str">
        <x:v>https://consensus.app/papers/details/155eb5ff2b15592784841785d7cb5d93/?utm_source=chatgpt</x:v>
      </x:c>
      <x:c r="J133" s="27" t="n">
        <x:v>3</x:v>
      </x:c>
      <x:c r="K133" s="27" t="n">
        <x:v>3</x:v>
      </x:c>
      <x:c r="L133" s="27" t="n">
        <x:v>1</x:v>
      </x:c>
      <x:c r="M133" s="27" t="n">
        <x:v>1</x:v>
      </x:c>
      <x:c r="N133" s="27" t="n">
        <x:v>1</x:v>
      </x:c>
      <x:c r="O133" s="27" t="n">
        <x:f>SUM(J133:N133)</x:f>
        <x:v>9</x:v>
      </x:c>
      <x:c r="P133" s="27" t="str">
        <x:v>NO</x:v>
      </x:c>
      <x:c r="Q133" s="27" t="str"/>
      <x:c r="R133" s="27" t="str">
        <x:f>IF(B133="Spine","INCLUDE",IF(OR(O133&gt;=7,P133="YES"),"INCLUDE","HOLD"))</x:f>
        <x:v>INCLUDE</x:v>
      </x:c>
      <x:c r="S133" s="27" t="str">
        <x:v>Not direct evidence for social rejection 2011 NeuroImage</x:v>
      </x:c>
      <x:c r="T133" s="27" t="str">
        <x:v>S130</x:v>
      </x:c>
      <x:c r="U133" s="27" t="str">
        <x:v>common distinct networks for pain and pain empathy</x:v>
      </x:c>
    </x:row>
    <x:row r="134">
      <x:c r="A134" s="27" t="str">
        <x:v>L131</x:v>
      </x:c>
      <x:c r="B134" s="27" t="str">
        <x:v>Spine</x:v>
      </x:c>
      <x:c r="C134" s="27" t="str">
        <x:v>Social reward</x:v>
      </x:c>
      <x:c r="D134" s="27" t="str">
        <x:v>Endogenous mu-opioid modulation of social connection in humans</x:v>
      </x:c>
      <x:c r="E134" s="27" t="str">
        <x:v>Løseth, Trøstheim, Leknes</x:v>
      </x:c>
      <x:c r="F134" s="27" t="str">
        <x:v>A</x:v>
      </x:c>
      <x:c r="G134" s="27" t="str">
        <x:v>Preregistered systematic review + meta-analysis</x:v>
      </x:c>
      <x:c r="H134" s="27" t="str">
        <x:v>Pass2 curated spine</x:v>
      </x:c>
      <x:c r="I134" s="27" t="str">
        <x:v>https://consensus.app/papers/details/dab72c1986f85424b2a00325118a3278/?utm_source=chatgpt</x:v>
      </x:c>
      <x:c r="J134" s="27" t="n">
        <x:v>3</x:v>
      </x:c>
      <x:c r="K134" s="27" t="n">
        <x:v>3</x:v>
      </x:c>
      <x:c r="L134" s="27" t="n">
        <x:v>1</x:v>
      </x:c>
      <x:c r="M134" s="27" t="n">
        <x:v>0</x:v>
      </x:c>
      <x:c r="N134" s="27" t="n">
        <x:v>1</x:v>
      </x:c>
      <x:c r="O134" s="27" t="n">
        <x:f>SUM(J134:N134)</x:f>
        <x:v>8</x:v>
      </x:c>
      <x:c r="P134" s="27" t="str">
        <x:v>NO</x:v>
      </x:c>
      <x:c r="Q134" s="27" t="str"/>
      <x:c r="R134" s="27" t="str">
        <x:f>IF(B134="Spine","INCLUDE",IF(OR(O134&gt;=7,P134="YES"),"INCLUDE","HOLD"))</x:f>
        <x:v>INCLUDE</x:v>
      </x:c>
      <x:c r="S134" s="27" t="str">
        <x:v>Effect modest; possible small-study/publication bias 2024 Translational Psychiatry</x:v>
      </x:c>
      <x:c r="T134" s="27" t="str">
        <x:v>S131</x:v>
      </x:c>
      <x:c r="U134" s="27" t="str">
        <x:v>endogenous mu opioid modulation of social connection in humans</x:v>
      </x:c>
    </x:row>
    <x:row r="135">
      <x:c r="A135" s="27" t="str">
        <x:v>L132</x:v>
      </x:c>
      <x:c r="B135" s="27" t="str">
        <x:v>Spine</x:v>
      </x:c>
      <x:c r="C135" s="27" t="str">
        <x:v>Social reward</x:v>
      </x:c>
      <x:c r="D135" s="27" t="str">
        <x:v>Defining social reward</x:v>
      </x:c>
      <x:c r="E135" s="27" t="str">
        <x:v>Stijovic et al.</x:v>
      </x:c>
      <x:c r="F135" s="27" t="str">
        <x:v>A</x:v>
      </x:c>
      <x:c r="G135" s="27" t="str">
        <x:v>Systematic review; 384 studies</x:v>
      </x:c>
      <x:c r="H135" s="27" t="str">
        <x:v>Pass2 curated spine</x:v>
      </x:c>
      <x:c r="I135" s="27" t="str">
        <x:v>https://consensus.app/papers/details/fba379602ebb53be969ccef3ecef5bb1/?utm_source=chatgpt</x:v>
      </x:c>
      <x:c r="J135" s="27" t="n">
        <x:v>3</x:v>
      </x:c>
      <x:c r="K135" s="27" t="n">
        <x:v>3</x:v>
      </x:c>
      <x:c r="L135" s="27" t="n">
        <x:v>1</x:v>
      </x:c>
      <x:c r="M135" s="27" t="n">
        <x:v>1</x:v>
      </x:c>
      <x:c r="N135" s="27" t="n">
        <x:v>1</x:v>
      </x:c>
      <x:c r="O135" s="27" t="n">
        <x:f>SUM(J135:N135)</x:f>
        <x:v>9</x:v>
      </x:c>
      <x:c r="P135" s="27" t="str">
        <x:v>NO</x:v>
      </x:c>
      <x:c r="Q135" s="27" t="str"/>
      <x:c r="R135" s="27" t="str">
        <x:f>IF(B135="Spine","INCLUDE",IF(OR(O135&gt;=7,P135="YES"),"INCLUDE","HOLD"))</x:f>
        <x:v>INCLUDE</x:v>
      </x:c>
      <x:c r="S135" s="27" t="str">
        <x:v>Field definitions highly heterogeneous 2024 Psychological Bulletin</x:v>
      </x:c>
      <x:c r="T135" s="27" t="str">
        <x:v>S132</x:v>
      </x:c>
      <x:c r="U135" s="27" t="str">
        <x:v>defining social reward</x:v>
      </x:c>
    </x:row>
    <x:row r="136">
      <x:c r="A136" s="27" t="str">
        <x:v>L133</x:v>
      </x:c>
      <x:c r="B136" s="27" t="str">
        <x:v>Spine</x:v>
      </x:c>
      <x:c r="C136" s="27" t="str">
        <x:v>Social reward</x:v>
      </x:c>
      <x:c r="D136" s="27" t="str">
        <x:v>Effects of dopamine and opioid receptor antagonism on social/nonsocial rewards</x:v>
      </x:c>
      <x:c r="E136" s="27" t="str">
        <x:v>Massaccesi et al.</x:v>
      </x:c>
      <x:c r="F136" s="27" t="str">
        <x:v>B</x:v>
      </x:c>
      <x:c r="G136" s="27" t="str">
        <x:v>Randomized double-blind pharmacology + fMRI</x:v>
      </x:c>
      <x:c r="H136" s="27" t="str">
        <x:v>Pass2 curated spine</x:v>
      </x:c>
      <x:c r="I136" s="27" t="str">
        <x:v>https://consensus.app/papers/details/4150a40176765e8386d3b91850f0fed8/?utm_source=chatgpt</x:v>
      </x:c>
      <x:c r="J136" s="27" t="n">
        <x:v>3</x:v>
      </x:c>
      <x:c r="K136" s="27" t="n">
        <x:v>1</x:v>
      </x:c>
      <x:c r="L136" s="27" t="n">
        <x:v>1</x:v>
      </x:c>
      <x:c r="M136" s="27" t="n">
        <x:v>1</x:v>
      </x:c>
      <x:c r="N136" s="27" t="n">
        <x:v>1</x:v>
      </x:c>
      <x:c r="O136" s="27" t="n">
        <x:f>SUM(J136:N136)</x:f>
        <x:v>7</x:v>
      </x:c>
      <x:c r="P136" s="27" t="str">
        <x:v>NO</x:v>
      </x:c>
      <x:c r="Q136" s="27" t="str"/>
      <x:c r="R136" s="27" t="str">
        <x:f>IF(B136="Spine","INCLUDE",IF(OR(O136&gt;=7,P136="YES"),"INCLUDE","HOLD"))</x:f>
        <x:v>INCLUDE</x:v>
      </x:c>
      <x:c r="S136" s="27" t="str">
        <x:v>Behavioral effects limited; neural effects context-specific 2023/2024 Human Brain Mapping</x:v>
      </x:c>
      <x:c r="T136" s="27" t="str">
        <x:v>S133</x:v>
      </x:c>
      <x:c r="U136" s="27" t="str">
        <x:v>effects of dopamine and opioid receptor antagonism on social nonsocial rewards</x:v>
      </x:c>
    </x:row>
    <x:row r="137">
      <x:c r="A137" s="27" t="str">
        <x:v>L134</x:v>
      </x:c>
      <x:c r="B137" s="27" t="str">
        <x:v>Spine</x:v>
      </x:c>
      <x:c r="C137" s="27" t="str">
        <x:v>Social reward</x:v>
      </x:c>
      <x:c r="D137" s="27" t="str">
        <x:v>Opioids and social bonding: naltrexone, connection and ventral striatum</x:v>
      </x:c>
      <x:c r="E137" s="27" t="str">
        <x:v>Inagaki et al.</x:v>
      </x:c>
      <x:c r="F137" s="27" t="str">
        <x:v>B</x:v>
      </x:c>
      <x:c r="G137" s="27" t="str">
        <x:v>Randomized placebo-controlled fMRI study</x:v>
      </x:c>
      <x:c r="H137" s="27" t="str">
        <x:v>Pass2 curated spine</x:v>
      </x:c>
      <x:c r="I137" s="27" t="str">
        <x:v>https://consensus.app/papers/details/2c5169cc68ae50f085e5df3abfb074e5/?utm_source=chatgpt</x:v>
      </x:c>
      <x:c r="J137" s="27" t="n">
        <x:v>3</x:v>
      </x:c>
      <x:c r="K137" s="27" t="n">
        <x:v>1</x:v>
      </x:c>
      <x:c r="L137" s="27" t="n">
        <x:v>1</x:v>
      </x:c>
      <x:c r="M137" s="27" t="n">
        <x:v>0</x:v>
      </x:c>
      <x:c r="N137" s="27" t="n">
        <x:v>1</x:v>
      </x:c>
      <x:c r="O137" s="27" t="n">
        <x:f>SUM(J137:N137)</x:f>
        <x:v>6</x:v>
      </x:c>
      <x:c r="P137" s="27" t="str">
        <x:v>NO</x:v>
      </x:c>
      <x:c r="Q137" s="27" t="str"/>
      <x:c r="R137" s="27" t="str">
        <x:f>IF(B137="Spine","INCLUDE",IF(OR(O137&gt;=7,P137="YES"),"INCLUDE","HOLD"))</x:f>
        <x:v>INCLUDE</x:v>
      </x:c>
      <x:c r="S137" s="27" t="str">
        <x:v>N=80; one antagonist paradigm 2019/2020 JEP General</x:v>
      </x:c>
      <x:c r="T137" s="27" t="str">
        <x:v>S134</x:v>
      </x:c>
      <x:c r="U137" s="27" t="str">
        <x:v>opioids and social bonding naltrexone connection and ventral striatum</x:v>
      </x:c>
    </x:row>
    <x:row r="138">
      <x:c r="A138" s="27" t="str">
        <x:v>L135</x:v>
      </x:c>
      <x:c r="B138" s="27" t="str">
        <x:v>Spine</x:v>
      </x:c>
      <x:c r="C138" s="27" t="str">
        <x:v>Social reward</x:v>
      </x:c>
      <x:c r="D138" s="27" t="str">
        <x:v>Dopaminergic and opioidergic regulation during social and nonsocial rewards</x:v>
      </x:c>
      <x:c r="E138" s="27" t="str">
        <x:v>Korb et al.</x:v>
      </x:c>
      <x:c r="F138" s="27" t="str">
        <x:v>B</x:v>
      </x:c>
      <x:c r="G138" s="27" t="str">
        <x:v>Randomized pharmacological experiment</x:v>
      </x:c>
      <x:c r="H138" s="27" t="str">
        <x:v>Pass2 curated spine</x:v>
      </x:c>
      <x:c r="I138" s="27" t="str">
        <x:v>https://consensus.app/papers/details/7afc04167dfa5026a7c6e416354a9fec/?utm_source=chatgpt</x:v>
      </x:c>
      <x:c r="J138" s="27" t="n">
        <x:v>3</x:v>
      </x:c>
      <x:c r="K138" s="27" t="n">
        <x:v>1</x:v>
      </x:c>
      <x:c r="L138" s="27" t="n">
        <x:v>1</x:v>
      </x:c>
      <x:c r="M138" s="27" t="n">
        <x:v>1</x:v>
      </x:c>
      <x:c r="N138" s="27" t="n">
        <x:v>1</x:v>
      </x:c>
      <x:c r="O138" s="27" t="n">
        <x:f>SUM(J138:N138)</x:f>
        <x:v>7</x:v>
      </x:c>
      <x:c r="P138" s="27" t="str">
        <x:v>NO</x:v>
      </x:c>
      <x:c r="Q138" s="27" t="str"/>
      <x:c r="R138" s="27" t="str">
        <x:f>IF(B138="Spine","INCLUDE",IF(OR(O138&gt;=7,P138="YES"),"INCLUDE","HOLD"))</x:f>
        <x:v>INCLUDE</x:v>
      </x:c>
      <x:c r="S138" s="27" t="str">
        <x:v>Subjective ratings not strongly modulated 2020 eLife</x:v>
      </x:c>
      <x:c r="T138" s="27" t="str">
        <x:v>S135</x:v>
      </x:c>
      <x:c r="U138" s="27" t="str">
        <x:v>dopaminergic and opioidergic regulation during social and nonsocial rewards</x:v>
      </x:c>
    </x:row>
    <x:row r="139">
      <x:c r="A139" s="27" t="str">
        <x:v>L136</x:v>
      </x:c>
      <x:c r="B139" s="27" t="str">
        <x:v>Spine</x:v>
      </x:c>
      <x:c r="C139" s="27" t="str">
        <x:v>Social reward</x:v>
      </x:c>
      <x:c r="D139" s="27" t="str">
        <x:v>Mu opioid receptor, social behaviour and autism spectrum disorder</x:v>
      </x:c>
      <x:c r="E139" s="27" t="str">
        <x:v>Pellissier et al.</x:v>
      </x:c>
      <x:c r="F139" s="27" t="str">
        <x:v>B</x:v>
      </x:c>
      <x:c r="G139" s="27" t="str">
        <x:v>Review</x:v>
      </x:c>
      <x:c r="H139" s="27" t="str">
        <x:v>Pass2 curated spine</x:v>
      </x:c>
      <x:c r="I139" s="27" t="str">
        <x:v>https://consensus.app/papers/details/b9377449c9d65afdbf1260f9802db043/?utm_source=chatgpt</x:v>
      </x:c>
      <x:c r="J139" s="27" t="n">
        <x:v>3</x:v>
      </x:c>
      <x:c r="K139" s="27" t="n">
        <x:v>3</x:v>
      </x:c>
      <x:c r="L139" s="27" t="n">
        <x:v>1</x:v>
      </x:c>
      <x:c r="M139" s="27" t="n">
        <x:v>0</x:v>
      </x:c>
      <x:c r="N139" s="27" t="n">
        <x:v>1</x:v>
      </x:c>
      <x:c r="O139" s="27" t="n">
        <x:f>SUM(J139:N139)</x:f>
        <x:v>8</x:v>
      </x:c>
      <x:c r="P139" s="27" t="str">
        <x:v>NO</x:v>
      </x:c>
      <x:c r="Q139" s="27" t="str"/>
      <x:c r="R139" s="27" t="str">
        <x:f>IF(B139="Spine","INCLUDE",IF(OR(O139&gt;=7,P139="YES"),"INCLUDE","HOLD"))</x:f>
        <x:v>INCLUDE</x:v>
      </x:c>
      <x:c r="S139" s="27" t="str">
        <x:v>Substantial preclinical translation 2018 BJP</x:v>
      </x:c>
      <x:c r="T139" s="27" t="str">
        <x:v>S136</x:v>
      </x:c>
      <x:c r="U139" s="27" t="str">
        <x:v>mu opioid receptor social behaviour and autism spectrum disorder</x:v>
      </x:c>
    </x:row>
    <x:row r="140">
      <x:c r="A140" s="27" t="str">
        <x:v>L137</x:v>
      </x:c>
      <x:c r="B140" s="27" t="str">
        <x:v>Spine</x:v>
      </x:c>
      <x:c r="C140" s="27" t="str">
        <x:v>Social reward</x:v>
      </x:c>
      <x:c r="D140" s="27" t="str">
        <x:v>Intranasal oxytocin on social reward processing in humans</x:v>
      </x:c>
      <x:c r="E140" s="27" t="str">
        <x:v>Kraus, Výborová, Silani</x:v>
      </x:c>
      <x:c r="F140" s="27" t="str">
        <x:v>A</x:v>
      </x:c>
      <x:c r="G140" s="27" t="str">
        <x:v>Systematic review</x:v>
      </x:c>
      <x:c r="H140" s="27" t="str">
        <x:v>Pass2 curated spine</x:v>
      </x:c>
      <x:c r="I140" s="27" t="str">
        <x:v>https://consensus.app/papers/details/d682bc214f0f5dc2be381a8c161ca5b9/?utm_source=chatgpt</x:v>
      </x:c>
      <x:c r="J140" s="27" t="n">
        <x:v>3</x:v>
      </x:c>
      <x:c r="K140" s="27" t="n">
        <x:v>3</x:v>
      </x:c>
      <x:c r="L140" s="27" t="n">
        <x:v>1</x:v>
      </x:c>
      <x:c r="M140" s="27" t="n">
        <x:v>0</x:v>
      </x:c>
      <x:c r="N140" s="27" t="n">
        <x:v>1</x:v>
      </x:c>
      <x:c r="O140" s="27" t="n">
        <x:f>SUM(J140:N140)</x:f>
        <x:v>8</x:v>
      </x:c>
      <x:c r="P140" s="27" t="str">
        <x:v>NO</x:v>
      </x:c>
      <x:c r="Q140" s="27" t="str"/>
      <x:c r="R140" s="27" t="str">
        <x:f>IF(B140="Spine","INCLUDE",IF(OR(O140&gt;=7,P140="YES"),"INCLUDE","HOLD"))</x:f>
        <x:v>INCLUDE</x:v>
      </x:c>
      <x:c r="S140" s="27" t="str">
        <x:v>Mixed human effects; 19 studies 2023 Front Psychiatry</x:v>
      </x:c>
      <x:c r="T140" s="27" t="str">
        <x:v>S137</x:v>
      </x:c>
      <x:c r="U140" s="27" t="str">
        <x:v>intranasal oxytocin on social reward processing in humans</x:v>
      </x:c>
    </x:row>
    <x:row r="141">
      <x:c r="A141" s="27" t="str">
        <x:v>L138</x:v>
      </x:c>
      <x:c r="B141" s="27" t="str">
        <x:v>Spine</x:v>
      </x:c>
      <x:c r="C141" s="27" t="str">
        <x:v>Addiction/Social reward</x:v>
      </x:c>
      <x:c r="D141" s="27" t="str">
        <x:v>Protective Effect of Social Reward on Opioid and Psychostimulant Reward and Relapse</x:v>
      </x:c>
      <x:c r="E141" s="27" t="str">
        <x:v>Venniro et al.</x:v>
      </x:c>
      <x:c r="F141" s="27" t="str">
        <x:v>C</x:v>
      </x:c>
      <x:c r="G141" s="27" t="str">
        <x:v>Mechanistic review</x:v>
      </x:c>
      <x:c r="H141" s="27" t="str">
        <x:v>Pass2 curated spine</x:v>
      </x:c>
      <x:c r="I141" s="27" t="str">
        <x:v>https://consensus.app/papers/details/468ec63245065695839447532bf04e02/?utm_source=chatgpt</x:v>
      </x:c>
      <x:c r="J141" s="27" t="n">
        <x:v>3</x:v>
      </x:c>
      <x:c r="K141" s="27" t="n">
        <x:v>3</x:v>
      </x:c>
      <x:c r="L141" s="27" t="n">
        <x:v>1</x:v>
      </x:c>
      <x:c r="M141" s="27" t="n">
        <x:v>0</x:v>
      </x:c>
      <x:c r="N141" s="27" t="n">
        <x:v>1</x:v>
      </x:c>
      <x:c r="O141" s="27" t="n">
        <x:f>SUM(J141:N141)</x:f>
        <x:v>8</x:v>
      </x:c>
      <x:c r="P141" s="27" t="str">
        <x:v>NO</x:v>
      </x:c>
      <x:c r="Q141" s="27" t="str"/>
      <x:c r="R141" s="27" t="str">
        <x:f>IF(B141="Spine","INCLUDE",IF(OR(O141&gt;=7,P141="YES"),"INCLUDE","HOLD"))</x:f>
        <x:v>INCLUDE</x:v>
      </x:c>
      <x:c r="S141" s="27" t="str">
        <x:v>Primarily rodent evidence 2022 J Neurosci</x:v>
      </x:c>
      <x:c r="T141" s="27" t="str">
        <x:v>S138</x:v>
      </x:c>
      <x:c r="U141" s="27" t="str">
        <x:v>protective effect of social reward on opioid and psychostimulant reward and relapse</x:v>
      </x:c>
    </x:row>
    <x:row r="142">
      <x:c r="A142" s="27" t="str">
        <x:v>L139</x:v>
      </x:c>
      <x:c r="B142" s="27" t="str">
        <x:v>Spine</x:v>
      </x:c>
      <x:c r="C142" s="27" t="str">
        <x:v>Touch/Pain</x:v>
      </x:c>
      <x:c r="D142" s="27" t="str">
        <x:v>Social support on experimental pain and physiological arousal</x:v>
      </x:c>
      <x:c r="E142" s="27" t="str">
        <x:v>Che et al.</x:v>
      </x:c>
      <x:c r="F142" s="27" t="str">
        <x:v>A</x:v>
      </x:c>
      <x:c r="G142" s="27" t="str">
        <x:v>Systematic review + meta-analysis</x:v>
      </x:c>
      <x:c r="H142" s="27" t="str">
        <x:v>Pass2 curated spine</x:v>
      </x:c>
      <x:c r="I142" s="27" t="str">
        <x:v>https://consensus.app/papers/details/e92451a7805b587a8f1a1da6e0ec5d70/?utm_source=chatgpt</x:v>
      </x:c>
      <x:c r="J142" s="27" t="n">
        <x:v>3</x:v>
      </x:c>
      <x:c r="K142" s="27" t="n">
        <x:v>3</x:v>
      </x:c>
      <x:c r="L142" s="27" t="n">
        <x:v>1</x:v>
      </x:c>
      <x:c r="M142" s="27" t="n">
        <x:v>1</x:v>
      </x:c>
      <x:c r="N142" s="27" t="n">
        <x:v>1</x:v>
      </x:c>
      <x:c r="O142" s="27" t="n">
        <x:f>SUM(J142:N142)</x:f>
        <x:v>9</x:v>
      </x:c>
      <x:c r="P142" s="27" t="str">
        <x:v>NO</x:v>
      </x:c>
      <x:c r="Q142" s="27" t="str"/>
      <x:c r="R142" s="27" t="str">
        <x:f>IF(B142="Spine","INCLUDE",IF(OR(O142&gt;=7,P142="YES"),"INCLUDE","HOLD"))</x:f>
        <x:v>INCLUDE</x:v>
      </x:c>
      <x:c r="S142" s="27" t="str">
        <x:v>Mere presence not sufficient; context matters 2018 NBR</x:v>
      </x:c>
      <x:c r="T142" s="27" t="str">
        <x:v>S139</x:v>
      </x:c>
      <x:c r="U142" s="27" t="str">
        <x:v>social support on experimental pain and physiological arousal</x:v>
      </x:c>
    </x:row>
    <x:row r="143">
      <x:c r="A143" s="27" t="str">
        <x:v>L140</x:v>
      </x:c>
      <x:c r="B143" s="27" t="str">
        <x:v>Spine</x:v>
      </x:c>
      <x:c r="C143" s="27" t="str">
        <x:v>Touch/Pain</x:v>
      </x:c>
      <x:c r="D143" s="27" t="str">
        <x:v>Processes underlying buffering effect of social support on pain</x:v>
      </x:c>
      <x:c r="E143" s="27" t="str">
        <x:v>Che et al.</x:v>
      </x:c>
      <x:c r="F143" s="27" t="str">
        <x:v>A</x:v>
      </x:c>
      <x:c r="G143" s="27" t="str">
        <x:v>Systematic review</x:v>
      </x:c>
      <x:c r="H143" s="27" t="str">
        <x:v>Pass2 curated spine</x:v>
      </x:c>
      <x:c r="I143" s="27" t="str">
        <x:v>https://consensus.app/papers/details/9ebbb17da253512d811248cbcf9e5e64/?utm_source=chatgpt</x:v>
      </x:c>
      <x:c r="J143" s="27" t="n">
        <x:v>3</x:v>
      </x:c>
      <x:c r="K143" s="27" t="n">
        <x:v>3</x:v>
      </x:c>
      <x:c r="L143" s="27" t="n">
        <x:v>1</x:v>
      </x:c>
      <x:c r="M143" s="27" t="n">
        <x:v>0</x:v>
      </x:c>
      <x:c r="N143" s="27" t="n">
        <x:v>1</x:v>
      </x:c>
      <x:c r="O143" s="27" t="n">
        <x:f>SUM(J143:N143)</x:f>
        <x:v>8</x:v>
      </x:c>
      <x:c r="P143" s="27" t="str">
        <x:v>NO</x:v>
      </x:c>
      <x:c r="Q143" s="27" t="str"/>
      <x:c r="R143" s="27" t="str">
        <x:f>IF(B143="Spine","INCLUDE",IF(OR(O143&gt;=7,P143="YES"),"INCLUDE","HOLD"))</x:f>
        <x:v>INCLUDE</x:v>
      </x:c>
      <x:c r="S143" s="27" t="str">
        <x:v>Only five neurobiological studies 2018 Clinical Journal of Pain</x:v>
      </x:c>
      <x:c r="T143" s="27" t="str">
        <x:v>S140</x:v>
      </x:c>
      <x:c r="U143" s="27" t="str">
        <x:v>processes underlying buffering effect of social support on pain</x:v>
      </x:c>
    </x:row>
    <x:row r="144">
      <x:c r="A144" s="27" t="str">
        <x:v>L141</x:v>
      </x:c>
      <x:c r="B144" s="27" t="str">
        <x:v>Spine</x:v>
      </x:c>
      <x:c r="C144" s="27" t="str">
        <x:v>Touch</x:v>
      </x:c>
      <x:c r="D144" s="27" t="str">
        <x:v>Physical and mental health benefits of touch interventions</x:v>
      </x:c>
      <x:c r="E144" s="27" t="str">
        <x:v>Packheiser et al.</x:v>
      </x:c>
      <x:c r="F144" s="27" t="str">
        <x:v>A</x:v>
      </x:c>
      <x:c r="G144" s="27" t="str">
        <x:v>Large multilevel meta-analysis; 137 randomized studies</x:v>
      </x:c>
      <x:c r="H144" s="27" t="str">
        <x:v>Pass2 curated spine</x:v>
      </x:c>
      <x:c r="I144" s="27" t="str">
        <x:v>https://consensus.app/papers/details/f2441106ae3a58f68c897d7340598e22/?utm_source=chatgpt</x:v>
      </x:c>
      <x:c r="J144" s="27" t="n">
        <x:v>3</x:v>
      </x:c>
      <x:c r="K144" s="27" t="n">
        <x:v>3</x:v>
      </x:c>
      <x:c r="L144" s="27" t="n">
        <x:v>1</x:v>
      </x:c>
      <x:c r="M144" s="27" t="n">
        <x:v>0</x:v>
      </x:c>
      <x:c r="N144" s="27" t="n">
        <x:v>1</x:v>
      </x:c>
      <x:c r="O144" s="27" t="n">
        <x:f>SUM(J144:N144)</x:f>
        <x:v>8</x:v>
      </x:c>
      <x:c r="P144" s="27" t="str">
        <x:v>NO</x:v>
      </x:c>
      <x:c r="Q144" s="27" t="str"/>
      <x:c r="R144" s="27" t="str">
        <x:f>IF(B144="Spine","INCLUDE",IF(OR(O144&gt;=7,P144="YES"),"INCLUDE","HOLD"))</x:f>
        <x:v>INCLUDE</x:v>
      </x:c>
      <x:c r="S144" s="27" t="str">
        <x:v>Metadata/journal to be rechecked at publication-level lock Large effect-synthesis anchor; metadata verification pending</x:v>
      </x:c>
      <x:c r="T144" s="27" t="str">
        <x:v>S141</x:v>
      </x:c>
      <x:c r="U144" s="27" t="str">
        <x:v>physical and mental health benefits of touch interventions</x:v>
      </x:c>
    </x:row>
    <x:row r="145">
      <x:c r="A145" s="27" t="str">
        <x:v>L142</x:v>
      </x:c>
      <x:c r="B145" s="27" t="str">
        <x:v>Spine</x:v>
      </x:c>
      <x:c r="C145" s="27" t="str">
        <x:v>Pain/Social support</x:v>
      </x:c>
      <x:c r="D145" s="27" t="str">
        <x:v>Social support and chronic pain</x:v>
      </x:c>
      <x:c r="E145" s="27" t="str">
        <x:v>Rinaudo, Steyaert, Mouraux</x:v>
      </x:c>
      <x:c r="F145" s="27" t="str">
        <x:v>A</x:v>
      </x:c>
      <x:c r="G145" s="27" t="str">
        <x:v>Systematic review</x:v>
      </x:c>
      <x:c r="H145" s="27" t="str">
        <x:v>Pass2 curated spine</x:v>
      </x:c>
      <x:c r="I145" s="27" t="str">
        <x:v>https://consensus.app/papers/details/4809596d01c75f2c8bb11a261b03961d/?utm_source=chatgpt</x:v>
      </x:c>
      <x:c r="J145" s="27" t="n">
        <x:v>3</x:v>
      </x:c>
      <x:c r="K145" s="27" t="n">
        <x:v>3</x:v>
      </x:c>
      <x:c r="L145" s="27" t="n">
        <x:v>1</x:v>
      </x:c>
      <x:c r="M145" s="27" t="n">
        <x:v>0</x:v>
      </x:c>
      <x:c r="N145" s="27" t="n">
        <x:v>1</x:v>
      </x:c>
      <x:c r="O145" s="27" t="n">
        <x:f>SUM(J145:N145)</x:f>
        <x:v>8</x:v>
      </x:c>
      <x:c r="P145" s="27" t="str">
        <x:v>NO</x:v>
      </x:c>
      <x:c r="Q145" s="27" t="str"/>
      <x:c r="R145" s="27" t="str">
        <x:f>IF(B145="Spine","INCLUDE",IF(OR(O145&gt;=7,P145="YES"),"INCLUDE","HOLD"))</x:f>
        <x:v>INCLUDE</x:v>
      </x:c>
      <x:c r="S145" s="27" t="str">
        <x:v>Mostly cross-sectional/correlational 2025 PLOS One</x:v>
      </x:c>
      <x:c r="T145" s="27" t="str">
        <x:v>S142</x:v>
      </x:c>
      <x:c r="U145" s="27" t="str">
        <x:v>social support and chronic pain</x:v>
      </x:c>
    </x:row>
    <x:row r="146">
      <x:c r="A146" s="27" t="str">
        <x:v>L143</x:v>
      </x:c>
      <x:c r="B146" s="27" t="str">
        <x:v>Spine</x:v>
      </x:c>
      <x:c r="C146" s="27" t="str">
        <x:v>Pain/Peer support</x:v>
      </x:c>
      <x:c r="D146" s="27" t="str">
        <x:v>Peer support for chronic musculoskeletal pain</x:v>
      </x:c>
      <x:c r="E146" s="27" t="str">
        <x:v>Wilson et al.</x:v>
      </x:c>
      <x:c r="F146" s="27" t="str">
        <x:v>A</x:v>
      </x:c>
      <x:c r="G146" s="27" t="str">
        <x:v>Systematic review + meta-analysis of randomized trials</x:v>
      </x:c>
      <x:c r="H146" s="27" t="str">
        <x:v>Pass2 curated spine</x:v>
      </x:c>
      <x:c r="I146" s="27" t="str">
        <x:v>https://consensus.app/papers/details/a1e815b72163555c8cd70dce1d714bae/?utm_source=chatgpt</x:v>
      </x:c>
      <x:c r="J146" s="27" t="n">
        <x:v>3</x:v>
      </x:c>
      <x:c r="K146" s="27" t="n">
        <x:v>3</x:v>
      </x:c>
      <x:c r="L146" s="27" t="n">
        <x:v>1</x:v>
      </x:c>
      <x:c r="M146" s="27" t="n">
        <x:v>0</x:v>
      </x:c>
      <x:c r="N146" s="27" t="n">
        <x:v>1</x:v>
      </x:c>
      <x:c r="O146" s="27" t="n">
        <x:f>SUM(J146:N146)</x:f>
        <x:v>8</x:v>
      </x:c>
      <x:c r="P146" s="27" t="str">
        <x:v>NO</x:v>
      </x:c>
      <x:c r="Q146" s="27" t="str"/>
      <x:c r="R146" s="27" t="str">
        <x:f>IF(B146="Spine","INCLUDE",IF(OR(O146&gt;=7,P146="YES"),"INCLUDE","HOLD"))</x:f>
        <x:v>INCLUDE</x:v>
      </x:c>
      <x:c r="S146" s="27" t="str">
        <x:v>Low/very-low certainty; effects small 2024 Pain</x:v>
      </x:c>
      <x:c r="T146" s="27" t="str">
        <x:v>S143</x:v>
      </x:c>
      <x:c r="U146" s="27" t="str">
        <x:v>peer support for chronic musculoskeletal pain</x:v>
      </x:c>
    </x:row>
    <x:row r="147">
      <x:c r="A147" s="27" t="str">
        <x:v>L144</x:v>
      </x:c>
      <x:c r="B147" s="27" t="str">
        <x:v>Spine</x:v>
      </x:c>
      <x:c r="C147" s="27" t="str">
        <x:v>Depression/Social support</x:v>
      </x:c>
      <x:c r="D147" s="27" t="str">
        <x:v>Social support and outcomes of mental health problems</x:v>
      </x:c>
      <x:c r="E147" s="27" t="str">
        <x:v>Wang et al.</x:v>
      </x:c>
      <x:c r="F147" s="27" t="str">
        <x:v>A</x:v>
      </x:c>
      <x:c r="G147" s="27" t="str">
        <x:v>Longitudinal systematic review</x:v>
      </x:c>
      <x:c r="H147" s="27" t="str">
        <x:v>Pass2 curated spine</x:v>
      </x:c>
      <x:c r="I147" s="27" t="str">
        <x:v>https://consensus.app/papers/details/a0e63638d20d55038a579d84a6abc506/?utm_source=chatgpt</x:v>
      </x:c>
      <x:c r="J147" s="27" t="n">
        <x:v>3</x:v>
      </x:c>
      <x:c r="K147" s="27" t="n">
        <x:v>3</x:v>
      </x:c>
      <x:c r="L147" s="27" t="n">
        <x:v>1</x:v>
      </x:c>
      <x:c r="M147" s="27" t="n">
        <x:v>1</x:v>
      </x:c>
      <x:c r="N147" s="27" t="n">
        <x:v>1</x:v>
      </x:c>
      <x:c r="O147" s="27" t="n">
        <x:f>SUM(J147:N147)</x:f>
        <x:v>9</x:v>
      </x:c>
      <x:c r="P147" s="27" t="str">
        <x:v>NO</x:v>
      </x:c>
      <x:c r="Q147" s="27" t="str"/>
      <x:c r="R147" s="27" t="str">
        <x:f>IF(B147="Spine","INCLUDE",IF(OR(O147&gt;=7,P147="YES"),"INCLUDE","HOLD"))</x:f>
        <x:v>INCLUDE</x:v>
      </x:c>
      <x:c r="S147" s="27" t="str">
        <x:v>Heterogeneous measures/populations 2018</x:v>
      </x:c>
      <x:c r="T147" s="27" t="str">
        <x:v>S144</x:v>
      </x:c>
      <x:c r="U147" s="27" t="str">
        <x:v>social support and outcomes of mental health problems</x:v>
      </x:c>
    </x:row>
    <x:row r="148">
      <x:c r="A148" s="27" t="str">
        <x:v>L145</x:v>
      </x:c>
      <x:c r="B148" s="27" t="str">
        <x:v>Spine</x:v>
      </x:c>
      <x:c r="C148" s="27" t="str">
        <x:v>Depression/Loneliness</x:v>
      </x:c>
      <x:c r="D148" s="27" t="str">
        <x:v>Experience of loneliness among young people with depression</x:v>
      </x:c>
      <x:c r="E148" s="27" t="str">
        <x:v>Achterbergh et al.</x:v>
      </x:c>
      <x:c r="F148" s="27" t="str">
        <x:v>B</x:v>
      </x:c>
      <x:c r="G148" s="27" t="str">
        <x:v>Qualitative meta-synthesis</x:v>
      </x:c>
      <x:c r="H148" s="27" t="str">
        <x:v>Pass2 curated spine</x:v>
      </x:c>
      <x:c r="I148" s="27" t="str">
        <x:v>https://consensus.app/papers/details/4dbeeffb3fb6536ab663f98829e8d8f9/?utm_source=chatgpt</x:v>
      </x:c>
      <x:c r="J148" s="27" t="n">
        <x:v>3</x:v>
      </x:c>
      <x:c r="K148" s="27" t="n">
        <x:v>1</x:v>
      </x:c>
      <x:c r="L148" s="27" t="n">
        <x:v>1</x:v>
      </x:c>
      <x:c r="M148" s="27" t="n">
        <x:v>0</x:v>
      </x:c>
      <x:c r="N148" s="27" t="n">
        <x:v>1</x:v>
      </x:c>
      <x:c r="O148" s="27" t="n">
        <x:f>SUM(J148:N148)</x:f>
        <x:v>6</x:v>
      </x:c>
      <x:c r="P148" s="27" t="str">
        <x:v>NO</x:v>
      </x:c>
      <x:c r="Q148" s="27" t="str"/>
      <x:c r="R148" s="27" t="str">
        <x:f>IF(B148="Spine","INCLUDE",IF(OR(O148&gt;=7,P148="YES"),"INCLUDE","HOLD"))</x:f>
        <x:v>INCLUDE</x:v>
      </x:c>
      <x:c r="S148" s="27" t="str">
        <x:v>Qualitative; young samples 2020 BMC Psychiatry</x:v>
      </x:c>
      <x:c r="T148" s="27" t="str">
        <x:v>S145</x:v>
      </x:c>
      <x:c r="U148" s="27" t="str">
        <x:v>experience of loneliness among young people with depression</x:v>
      </x:c>
    </x:row>
    <x:row r="149">
      <x:c r="A149" s="27" t="str">
        <x:v>L146</x:v>
      </x:c>
      <x:c r="B149" s="27" t="str">
        <x:v>Spine</x:v>
      </x:c>
      <x:c r="C149" s="27" t="str">
        <x:v>Depression/Social intervention</x:v>
      </x:c>
      <x:c r="D149" s="27" t="str">
        <x:v>Social connection interventions and depression in young adults</x:v>
      </x:c>
      <x:c r="E149" s="27" t="str">
        <x:v>Vazquez Alvarez et al.</x:v>
      </x:c>
      <x:c r="F149" s="27" t="str">
        <x:v>A</x:v>
      </x:c>
      <x:c r="G149" s="27" t="str">
        <x:v>Systematic review + meta-analysis</x:v>
      </x:c>
      <x:c r="H149" s="27" t="str">
        <x:v>Pass2 curated spine</x:v>
      </x:c>
      <x:c r="I149" s="27" t="str">
        <x:v>https://consensus.app/papers/details/5e5a4311c2d95aa082a32edaef981a66/?utm_source=chatgpt</x:v>
      </x:c>
      <x:c r="J149" s="27" t="n">
        <x:v>3</x:v>
      </x:c>
      <x:c r="K149" s="27" t="n">
        <x:v>3</x:v>
      </x:c>
      <x:c r="L149" s="27" t="n">
        <x:v>1</x:v>
      </x:c>
      <x:c r="M149" s="27" t="n">
        <x:v>0</x:v>
      </x:c>
      <x:c r="N149" s="27" t="n">
        <x:v>1</x:v>
      </x:c>
      <x:c r="O149" s="27" t="n">
        <x:f>SUM(J149:N149)</x:f>
        <x:v>8</x:v>
      </x:c>
      <x:c r="P149" s="27" t="str">
        <x:v>NO</x:v>
      </x:c>
      <x:c r="Q149" s="27" t="str"/>
      <x:c r="R149" s="27" t="str">
        <x:f>IF(B149="Spine","INCLUDE",IF(OR(O149&gt;=7,P149="YES"),"INCLUDE","HOLD"))</x:f>
        <x:v>INCLUDE</x:v>
      </x:c>
      <x:c r="S149" s="27" t="str">
        <x:v>Small evidence base 2024</x:v>
      </x:c>
      <x:c r="T149" s="27" t="str">
        <x:v>S146</x:v>
      </x:c>
      <x:c r="U149" s="27" t="str">
        <x:v>social connection interventions and depression in young adults</x:v>
      </x:c>
    </x:row>
    <x:row r="150">
      <x:c r="A150" s="27" t="str">
        <x:v>L147</x:v>
      </x:c>
      <x:c r="B150" s="27" t="str">
        <x:v>Spine</x:v>
      </x:c>
      <x:c r="C150" s="27" t="str">
        <x:v>Clinical social ecology</x:v>
      </x:c>
      <x:c r="D150" s="27" t="str">
        <x:v>Loneliness/social isolation in severe mental disorders</x:v>
      </x:c>
      <x:c r="E150" s="27" t="str">
        <x:v>Hajek et al.</x:v>
      </x:c>
      <x:c r="F150" s="27" t="str">
        <x:v>A</x:v>
      </x:c>
      <x:c r="G150" s="27" t="str">
        <x:v>Systematic review + meta-analysis</x:v>
      </x:c>
      <x:c r="H150" s="27" t="str">
        <x:v>Pass2 curated spine</x:v>
      </x:c>
      <x:c r="I150" s="27" t="str">
        <x:v>https://consensus.app/papers/details/89cce8e03c405363a5165edfd88ab6a3/?utm_source=chatgpt</x:v>
      </x:c>
      <x:c r="J150" s="27" t="n">
        <x:v>3</x:v>
      </x:c>
      <x:c r="K150" s="27" t="n">
        <x:v>3</x:v>
      </x:c>
      <x:c r="L150" s="27" t="n">
        <x:v>2</x:v>
      </x:c>
      <x:c r="M150" s="27" t="n">
        <x:v>0</x:v>
      </x:c>
      <x:c r="N150" s="27" t="n">
        <x:v>1</x:v>
      </x:c>
      <x:c r="O150" s="27" t="n">
        <x:f>SUM(J150:N150)</x:f>
        <x:v>9</x:v>
      </x:c>
      <x:c r="P150" s="27" t="str">
        <x:v>NO</x:v>
      </x:c>
      <x:c r="Q150" s="27" t="str"/>
      <x:c r="R150" s="27" t="str">
        <x:f>IF(B150="Spine","INCLUDE",IF(OR(O150&gt;=7,P150="YES"),"INCLUDE","HOLD"))</x:f>
        <x:v>INCLUDE</x:v>
      </x:c>
      <x:c r="S150" s="27" t="str">
        <x:v>Extremely high heterogeneity 2025</x:v>
      </x:c>
      <x:c r="T150" s="27" t="str">
        <x:v>S147</x:v>
      </x:c>
      <x:c r="U150" s="27" t="str">
        <x:v>loneliness social isolation in severe mental disorders</x:v>
      </x:c>
    </x:row>
    <x:row r="151">
      <x:c r="A151" s="27" t="str">
        <x:v>L148</x:v>
      </x:c>
      <x:c r="B151" s="27" t="str">
        <x:v>Spine</x:v>
      </x:c>
      <x:c r="C151" s="27" t="str">
        <x:v>Loneliness/Depression</x:v>
      </x:c>
      <x:c r="D151" s="27" t="str">
        <x:v>Loneliness and new onset mental health problems</x:v>
      </x:c>
      <x:c r="E151" s="27" t="str">
        <x:v>Mann et al.</x:v>
      </x:c>
      <x:c r="F151" s="27" t="str">
        <x:v>A</x:v>
      </x:c>
      <x:c r="G151" s="27" t="str">
        <x:v>Longitudinal systematic review + meta-analysis</x:v>
      </x:c>
      <x:c r="H151" s="27" t="str">
        <x:v>Pass2 curated spine</x:v>
      </x:c>
      <x:c r="I151" s="27" t="str">
        <x:v>https://consensus.app/papers/details/accc04ed81af50cfa00d662475deab26/?utm_source=chatgpt</x:v>
      </x:c>
      <x:c r="J151" s="27" t="n">
        <x:v>3</x:v>
      </x:c>
      <x:c r="K151" s="27" t="n">
        <x:v>3</x:v>
      </x:c>
      <x:c r="L151" s="27" t="n">
        <x:v>1</x:v>
      </x:c>
      <x:c r="M151" s="27" t="n">
        <x:v>0</x:v>
      </x:c>
      <x:c r="N151" s="27" t="n">
        <x:v>1</x:v>
      </x:c>
      <x:c r="O151" s="27" t="n">
        <x:f>SUM(J151:N151)</x:f>
        <x:v>8</x:v>
      </x:c>
      <x:c r="P151" s="27" t="str">
        <x:v>NO</x:v>
      </x:c>
      <x:c r="Q151" s="27" t="str"/>
      <x:c r="R151" s="27" t="str">
        <x:f>IF(B151="Spine","INCLUDE",IF(OR(O151&gt;=7,P151="YES"),"INCLUDE","HOLD"))</x:f>
        <x:v>INCLUDE</x:v>
      </x:c>
      <x:c r="S151" s="27" t="str">
        <x:v>Residual confounding and heterogeneity 2022</x:v>
      </x:c>
      <x:c r="T151" s="27" t="str">
        <x:v>S148</x:v>
      </x:c>
      <x:c r="U151" s="27" t="str">
        <x:v>loneliness and new onset mental health problems</x:v>
      </x:c>
    </x:row>
    <x:row r="152">
      <x:c r="A152" s="27" t="str">
        <x:v>L149</x:v>
      </x:c>
      <x:c r="B152" s="27" t="str">
        <x:v>Spine</x:v>
      </x:c>
      <x:c r="C152" s="27" t="str">
        <x:v>Depression/Loneliness</x:v>
      </x:c>
      <x:c r="D152" s="27" t="str">
        <x:v>Loneliness effect on depression</x:v>
      </x:c>
      <x:c r="E152" s="27" t="str">
        <x:v>Erzen</x:v>
      </x:c>
      <x:c r="F152" s="27" t="str">
        <x:v>A</x:v>
      </x:c>
      <x:c r="G152" s="27" t="str">
        <x:v>Meta-analysis</x:v>
      </x:c>
      <x:c r="H152" s="27" t="str">
        <x:v>Pass2 curated spine</x:v>
      </x:c>
      <x:c r="I152" s="27" t="str">
        <x:v>https://consensus.app/papers/details/15d9cf69a331526e896e896a84601335/?utm_source=chatgpt</x:v>
      </x:c>
      <x:c r="J152" s="27" t="n">
        <x:v>3</x:v>
      </x:c>
      <x:c r="K152" s="27" t="n">
        <x:v>3</x:v>
      </x:c>
      <x:c r="L152" s="27" t="n">
        <x:v>1</x:v>
      </x:c>
      <x:c r="M152" s="27" t="n">
        <x:v>1</x:v>
      </x:c>
      <x:c r="N152" s="27" t="n">
        <x:v>1</x:v>
      </x:c>
      <x:c r="O152" s="27" t="n">
        <x:f>SUM(J152:N152)</x:f>
        <x:v>9</x:v>
      </x:c>
      <x:c r="P152" s="27" t="str">
        <x:v>NO</x:v>
      </x:c>
      <x:c r="Q152" s="27" t="str"/>
      <x:c r="R152" s="27" t="str">
        <x:f>IF(B152="Spine","INCLUDE",IF(OR(O152&gt;=7,P152="YES"),"INCLUDE","HOLD"))</x:f>
        <x:v>INCLUDE</x:v>
      </x:c>
      <x:c r="S152" s="27" t="str">
        <x:v>Causality not secured 2018</x:v>
      </x:c>
      <x:c r="T152" s="27" t="str">
        <x:v>S149</x:v>
      </x:c>
      <x:c r="U152" s="27" t="str">
        <x:v>loneliness effect on depression</x:v>
      </x:c>
    </x:row>
    <x:row r="153">
      <x:c r="A153" s="27" t="str">
        <x:v>L150</x:v>
      </x:c>
      <x:c r="B153" s="27" t="str">
        <x:v>Spine</x:v>
      </x:c>
      <x:c r="C153" s="27" t="str">
        <x:v>Loneliness</x:v>
      </x:c>
      <x:c r="D153" s="27" t="str">
        <x:v>Chronic loneliness and social isolation among older adults</x:v>
      </x:c>
      <x:c r="E153" s="27" t="str">
        <x:v>Hajek et al.</x:v>
      </x:c>
      <x:c r="F153" s="27" t="str">
        <x:v>A</x:v>
      </x:c>
      <x:c r="G153" s="27" t="str">
        <x:v>Systematic review/meta-analysis/meta-regression</x:v>
      </x:c>
      <x:c r="H153" s="27" t="str">
        <x:v>Pass2 curated spine</x:v>
      </x:c>
      <x:c r="I153" s="27" t="str">
        <x:v>https://consensus.app/papers/details/2753f973c37c5611b22a41aaefff4b85/?utm_source=chatgpt</x:v>
      </x:c>
      <x:c r="J153" s="27" t="n">
        <x:v>3</x:v>
      </x:c>
      <x:c r="K153" s="27" t="n">
        <x:v>3</x:v>
      </x:c>
      <x:c r="L153" s="27" t="n">
        <x:v>1</x:v>
      </x:c>
      <x:c r="M153" s="27" t="n">
        <x:v>1</x:v>
      </x:c>
      <x:c r="N153" s="27" t="n">
        <x:v>1</x:v>
      </x:c>
      <x:c r="O153" s="27" t="n">
        <x:f>SUM(J153:N153)</x:f>
        <x:v>9</x:v>
      </x:c>
      <x:c r="P153" s="27" t="str">
        <x:v>NO</x:v>
      </x:c>
      <x:c r="Q153" s="27" t="str"/>
      <x:c r="R153" s="27" t="str">
        <x:f>IF(B153="Spine","INCLUDE",IF(OR(O153&gt;=7,P153="YES"),"INCLUDE","HOLD"))</x:f>
        <x:v>INCLUDE</x:v>
      </x:c>
      <x:c r="S153" s="27" t="str">
        <x:v>Limited longitudinal evidence 2024</x:v>
      </x:c>
      <x:c r="T153" s="27" t="str">
        <x:v>S150</x:v>
      </x:c>
      <x:c r="U153" s="27" t="str">
        <x:v>chronic loneliness and social isolation among older adults</x:v>
      </x:c>
    </x:row>
    <x:row r="154">
      <x:c r="A154" s="27" t="str">
        <x:v>L151</x:v>
      </x:c>
      <x:c r="B154" s="27" t="str">
        <x:v>Spine</x:v>
      </x:c>
      <x:c r="C154" s="27" t="str">
        <x:v>Social intervention</x:v>
      </x:c>
      <x:c r="D154" s="27" t="str">
        <x:v>Interventions to improve social connections</x:v>
      </x:c>
      <x:c r="E154" s="27" t="str">
        <x:v>Zagic et al.</x:v>
      </x:c>
      <x:c r="F154" s="27" t="str">
        <x:v>A</x:v>
      </x:c>
      <x:c r="G154" s="27" t="str">
        <x:v>Systematic review + meta-analysis controlled trials</x:v>
      </x:c>
      <x:c r="H154" s="27" t="str">
        <x:v>Pass2 curated spine</x:v>
      </x:c>
      <x:c r="I154" s="27" t="str">
        <x:v>https://consensus.app/papers/details/8365df6fa38b57db98ac17b4a624e720/?utm_source=chatgpt</x:v>
      </x:c>
      <x:c r="J154" s="27" t="n">
        <x:v>3</x:v>
      </x:c>
      <x:c r="K154" s="27" t="n">
        <x:v>3</x:v>
      </x:c>
      <x:c r="L154" s="27" t="n">
        <x:v>1</x:v>
      </x:c>
      <x:c r="M154" s="27" t="n">
        <x:v>0</x:v>
      </x:c>
      <x:c r="N154" s="27" t="n">
        <x:v>1</x:v>
      </x:c>
      <x:c r="O154" s="27" t="n">
        <x:f>SUM(J154:N154)</x:f>
        <x:v>8</x:v>
      </x:c>
      <x:c r="P154" s="27" t="str">
        <x:v>NO</x:v>
      </x:c>
      <x:c r="Q154" s="27" t="str"/>
      <x:c r="R154" s="27" t="str">
        <x:f>IF(B154="Spine","INCLUDE",IF(OR(O154&gt;=7,P154="YES"),"INCLUDE","HOLD"))</x:f>
        <x:v>INCLUDE</x:v>
      </x:c>
      <x:c r="S154" s="27" t="str">
        <x:v>Different interventions affect different dimensions 2021/2022</x:v>
      </x:c>
      <x:c r="T154" s="27" t="str">
        <x:v>S151</x:v>
      </x:c>
      <x:c r="U154" s="27" t="str">
        <x:v>interventions to improve social connections</x:v>
      </x:c>
    </x:row>
    <x:row r="155">
      <x:c r="A155" s="27" t="str">
        <x:v>L152</x:v>
      </x:c>
      <x:c r="B155" s="27" t="str">
        <x:v>Spine</x:v>
      </x:c>
      <x:c r="C155" s="27" t="str">
        <x:v>Predictive social cognition</x:v>
      </x:c>
      <x:c r="D155" s="27" t="str">
        <x:v>Active-Inference Approach to Second-Person Neuroscience</x:v>
      </x:c>
      <x:c r="E155" s="27" t="str">
        <x:v>Lehmann et al.</x:v>
      </x:c>
      <x:c r="F155" s="27" t="str">
        <x:v>F</x:v>
      </x:c>
      <x:c r="G155" s="27" t="str">
        <x:v>Theoretical review grounded in second-person neuroscience</x:v>
      </x:c>
      <x:c r="H155" s="27" t="str">
        <x:v>Pass2 curated spine</x:v>
      </x:c>
      <x:c r="I155" s="27" t="str">
        <x:v>https://consensus.app/papers/details/36d862d89bf95f09901a2414871f35b3/?utm_source=chatgpt</x:v>
      </x:c>
      <x:c r="J155" s="27" t="n">
        <x:v>3</x:v>
      </x:c>
      <x:c r="K155" s="27" t="n">
        <x:v>3</x:v>
      </x:c>
      <x:c r="L155" s="27" t="n">
        <x:v>3</x:v>
      </x:c>
      <x:c r="M155" s="27" t="n">
        <x:v>0</x:v>
      </x:c>
      <x:c r="N155" s="27" t="n">
        <x:v>1</x:v>
      </x:c>
      <x:c r="O155" s="27" t="n">
        <x:f>SUM(J155:N155)</x:f>
        <x:v>10</x:v>
      </x:c>
      <x:c r="P155" s="27" t="str">
        <x:v>NO</x:v>
      </x:c>
      <x:c r="Q155" s="27" t="str"/>
      <x:c r="R155" s="27" t="str">
        <x:f>IF(B155="Spine","INCLUDE",IF(OR(O155&gt;=7,P155="YES"),"INCLUDE","HOLD"))</x:f>
        <x:v>INCLUDE</x:v>
      </x:c>
      <x:c r="S155" s="27" t="str">
        <x:v>Active-inference interpretation exceeds direct empirical evidence 2023/2024</x:v>
      </x:c>
      <x:c r="T155" s="27" t="str">
        <x:v>S152</x:v>
      </x:c>
      <x:c r="U155" s="27" t="str">
        <x:v>active inference approach to second person neuroscience</x:v>
      </x:c>
    </x:row>
    <x:row r="156">
      <x:c r="A156" s="27" t="str">
        <x:v>L153</x:v>
      </x:c>
      <x:c r="B156" s="27" t="str">
        <x:v>Spine</x:v>
      </x:c>
      <x:c r="C156" s="27" t="str">
        <x:v>Predictive processing</x:v>
      </x:c>
      <x:c r="D156" s="27" t="str">
        <x:v>Active inference as a theory of sentient behavior</x:v>
      </x:c>
      <x:c r="E156" s="27" t="str">
        <x:v>Pezzulo, Parr, Friston</x:v>
      </x:c>
      <x:c r="F156" s="27" t="str">
        <x:v>F</x:v>
      </x:c>
      <x:c r="G156" s="27" t="str">
        <x:v>Major theoretical review</x:v>
      </x:c>
      <x:c r="H156" s="27" t="str">
        <x:v>Pass2 curated spine</x:v>
      </x:c>
      <x:c r="I156" s="27" t="str">
        <x:v>https://consensus.app/papers/details/d17124f0ff8f5d88ae54d5710a2b2a3b/?utm_source=chatgpt</x:v>
      </x:c>
      <x:c r="J156" s="27" t="n">
        <x:v>3</x:v>
      </x:c>
      <x:c r="K156" s="27" t="n">
        <x:v>3</x:v>
      </x:c>
      <x:c r="L156" s="27" t="n">
        <x:v>3</x:v>
      </x:c>
      <x:c r="M156" s="27" t="n">
        <x:v>0</x:v>
      </x:c>
      <x:c r="N156" s="27" t="n">
        <x:v>1</x:v>
      </x:c>
      <x:c r="O156" s="27" t="n">
        <x:f>SUM(J156:N156)</x:f>
        <x:v>10</x:v>
      </x:c>
      <x:c r="P156" s="27" t="str">
        <x:v>NO</x:v>
      </x:c>
      <x:c r="Q156" s="27" t="str"/>
      <x:c r="R156" s="27" t="str">
        <x:f>IF(B156="Spine","INCLUDE",IF(OR(O156&gt;=7,P156="YES"),"INCLUDE","HOLD"))</x:f>
        <x:v>INCLUDE</x:v>
      </x:c>
      <x:c r="S156" s="27" t="str">
        <x:v>Unifying framework remains debated and incompletely tested 2024</x:v>
      </x:c>
      <x:c r="T156" s="27" t="str">
        <x:v>S153</x:v>
      </x:c>
      <x:c r="U156" s="27" t="str">
        <x:v>active inference as a theory of sentient behavior</x:v>
      </x:c>
    </x:row>
    <x:row r="157">
      <x:c r="A157" s="27" t="str">
        <x:v>L154</x:v>
      </x:c>
      <x:c r="B157" s="27" t="str">
        <x:v>Spine</x:v>
      </x:c>
      <x:c r="C157" s="27" t="str">
        <x:v>Predictive processing</x:v>
      </x:c>
      <x:c r="D157" s="27" t="str">
        <x:v>Prediction in action: toward an empirical science of active inference</x:v>
      </x:c>
      <x:c r="E157" s="27" t="str">
        <x:v>Lageman, Fahrenfort, Slagter</x:v>
      </x:c>
      <x:c r="F157" s="27" t="str">
        <x:v>A/F</x:v>
      </x:c>
      <x:c r="G157" s="27" t="str">
        <x:v>Critical empirical review</x:v>
      </x:c>
      <x:c r="H157" s="27" t="str">
        <x:v>Pass2 curated spine</x:v>
      </x:c>
      <x:c r="I157" s="27" t="str">
        <x:v>https://consensus.app/papers/details/efa3f52ed5ab5de997f8fef7aaf78e1a/?utm_source=chatgpt</x:v>
      </x:c>
      <x:c r="J157" s="27" t="n">
        <x:v>3</x:v>
      </x:c>
      <x:c r="K157" s="27" t="n">
        <x:v>3</x:v>
      </x:c>
      <x:c r="L157" s="27" t="n">
        <x:v>3</x:v>
      </x:c>
      <x:c r="M157" s="27" t="n">
        <x:v>1</x:v>
      </x:c>
      <x:c r="N157" s="27" t="n">
        <x:v>1</x:v>
      </x:c>
      <x:c r="O157" s="27" t="n">
        <x:f>SUM(J157:N157)</x:f>
        <x:v>11</x:v>
      </x:c>
      <x:c r="P157" s="27" t="str">
        <x:v>NO</x:v>
      </x:c>
      <x:c r="Q157" s="27" t="str"/>
      <x:c r="R157" s="27" t="str">
        <x:f>IF(B157="Spine","INCLUDE",IF(OR(O157&gt;=7,P157="YES"),"INCLUDE","HOLD"))</x:f>
        <x:v>INCLUDE</x:v>
      </x:c>
      <x:c r="S157" s="27" t="str">
        <x:v>Framework has limited uniquely discriminating empirical tests 2026 NBR</x:v>
      </x:c>
      <x:c r="T157" s="27" t="str">
        <x:v>S154</x:v>
      </x:c>
      <x:c r="U157" s="27" t="str">
        <x:v>prediction in action toward an empirical science of active inference</x:v>
      </x:c>
    </x:row>
    <x:row r="158">
      <x:c r="A158" s="27" t="str">
        <x:v>L155</x:v>
      </x:c>
      <x:c r="B158" s="27" t="str">
        <x:v>Spine</x:v>
      </x:c>
      <x:c r="C158" s="27" t="str">
        <x:v>Predictive social cognition</x:v>
      </x:c>
      <x:c r="D158" s="27" t="str">
        <x:v>Active Inference and Social Actors</x:v>
      </x:c>
      <x:c r="E158" s="27" t="str">
        <x:v>Cheadle et al.</x:v>
      </x:c>
      <x:c r="F158" s="27" t="str">
        <x:v>F</x:v>
      </x:c>
      <x:c r="G158" s="27" t="str">
        <x:v>Neuro-bio-social conceptual synthesis</x:v>
      </x:c>
      <x:c r="H158" s="27" t="str">
        <x:v>Pass2 curated spine</x:v>
      </x:c>
      <x:c r="I158" s="27" t="str">
        <x:v>https://consensus.app/papers/details/7622644f088d52c9ad329890448c7200/?utm_source=chatgpt</x:v>
      </x:c>
      <x:c r="J158" s="27" t="n">
        <x:v>3</x:v>
      </x:c>
      <x:c r="K158" s="27" t="n">
        <x:v>1</x:v>
      </x:c>
      <x:c r="L158" s="27" t="n">
        <x:v>3</x:v>
      </x:c>
      <x:c r="M158" s="27" t="n">
        <x:v>1</x:v>
      </x:c>
      <x:c r="N158" s="27" t="n">
        <x:v>1</x:v>
      </x:c>
      <x:c r="O158" s="27" t="n">
        <x:f>SUM(J158:N158)</x:f>
        <x:v>9</x:v>
      </x:c>
      <x:c r="P158" s="27" t="str">
        <x:v>NO</x:v>
      </x:c>
      <x:c r="Q158" s="27" t="str"/>
      <x:c r="R158" s="27" t="str">
        <x:f>IF(B158="Spine","INCLUDE",IF(OR(O158&gt;=7,P158="YES"),"INCLUDE","HOLD"))</x:f>
        <x:v>INCLUDE</x:v>
      </x:c>
      <x:c r="S158" s="27" t="str">
        <x:v>Sociological integration, not direct neural causal evidence 2024</x:v>
      </x:c>
      <x:c r="T158" s="27" t="str">
        <x:v>S155</x:v>
      </x:c>
      <x:c r="U158" s="27" t="str">
        <x:v>active inference and social actors</x:v>
      </x:c>
    </x:row>
    <x:row r="159">
      <x:c r="A159" s="27" t="str">
        <x:v>L156</x:v>
      </x:c>
      <x:c r="B159" s="27" t="str">
        <x:v>Spine</x:v>
      </x:c>
      <x:c r="C159" s="27" t="str">
        <x:v>Predictive processing</x:v>
      </x:c>
      <x:c r="D159" s="27" t="str">
        <x:v>Introduction to Predictive Processing Models of Perception and Decision-Making</x:v>
      </x:c>
      <x:c r="E159" s="27" t="str">
        <x:v>Sprevak &amp; Smith</x:v>
      </x:c>
      <x:c r="F159" s="27" t="str">
        <x:v>A/F</x:v>
      </x:c>
      <x:c r="G159" s="27" t="str">
        <x:v>Conceptual/formal review</x:v>
      </x:c>
      <x:c r="H159" s="27" t="str">
        <x:v>Pass2 curated spine</x:v>
      </x:c>
      <x:c r="I159" s="27" t="str">
        <x:v>https://consensus.app/papers/details/4fb359a73a4e5c498ca576794952a1c9/?utm_source=chatgpt</x:v>
      </x:c>
      <x:c r="J159" s="27" t="n">
        <x:v>3</x:v>
      </x:c>
      <x:c r="K159" s="27" t="n">
        <x:v>3</x:v>
      </x:c>
      <x:c r="L159" s="27" t="n">
        <x:v>3</x:v>
      </x:c>
      <x:c r="M159" s="27" t="n">
        <x:v>0</x:v>
      </x:c>
      <x:c r="N159" s="27" t="n">
        <x:v>1</x:v>
      </x:c>
      <x:c r="O159" s="27" t="n">
        <x:f>SUM(J159:N159)</x:f>
        <x:v>10</x:v>
      </x:c>
      <x:c r="P159" s="27" t="str">
        <x:v>NO</x:v>
      </x:c>
      <x:c r="Q159" s="27" t="str"/>
      <x:c r="R159" s="27" t="str">
        <x:f>IF(B159="Spine","INCLUDE",IF(OR(O159&gt;=7,P159="YES"),"INCLUDE","HOLD"))</x:f>
        <x:v>INCLUDE</x:v>
      </x:c>
      <x:c r="S159" s="27" t="str">
        <x:v>Framework-level evidence varies by claim 2023</x:v>
      </x:c>
      <x:c r="T159" s="27" t="str">
        <x:v>S156</x:v>
      </x:c>
      <x:c r="U159" s="27" t="str">
        <x:v>introduction to predictive processing models of perception and decision making</x:v>
      </x:c>
    </x:row>
    <x:row r="160">
      <x:c r="A160" s="27" t="str">
        <x:v>L157</x:v>
      </x:c>
      <x:c r="B160" s="27" t="str">
        <x:v>Spine</x:v>
      </x:c>
      <x:c r="C160" s="27" t="str">
        <x:v>Predictive/social narrative</x:v>
      </x:c>
      <x:c r="D160" s="27" t="str">
        <x:v>Narrative as active inference</x:v>
      </x:c>
      <x:c r="E160" s="27" t="str">
        <x:v>Bouizegarene et al.</x:v>
      </x:c>
      <x:c r="F160" s="27" t="str">
        <x:v>F</x:v>
      </x:c>
      <x:c r="G160" s="27" t="str">
        <x:v>Integrative conceptual review</x:v>
      </x:c>
      <x:c r="H160" s="27" t="str">
        <x:v>Pass2 curated spine</x:v>
      </x:c>
      <x:c r="I160" s="27" t="str">
        <x:v>https://consensus.app/papers/details/df6e19cebb655d4994d313dd8b6e271a/?utm_source=chatgpt</x:v>
      </x:c>
      <x:c r="J160" s="27" t="n">
        <x:v>3</x:v>
      </x:c>
      <x:c r="K160" s="27" t="n">
        <x:v>3</x:v>
      </x:c>
      <x:c r="L160" s="27" t="n">
        <x:v>3</x:v>
      </x:c>
      <x:c r="M160" s="27" t="n">
        <x:v>0</x:v>
      </x:c>
      <x:c r="N160" s="27" t="n">
        <x:v>1</x:v>
      </x:c>
      <x:c r="O160" s="27" t="n">
        <x:f>SUM(J160:N160)</x:f>
        <x:v>10</x:v>
      </x:c>
      <x:c r="P160" s="27" t="str">
        <x:v>NO</x:v>
      </x:c>
      <x:c r="Q160" s="27" t="str"/>
      <x:c r="R160" s="27" t="str">
        <x:f>IF(B160="Spine","INCLUDE",IF(OR(O160&gt;=7,P160="YES"),"INCLUDE","HOLD"))</x:f>
        <x:v>INCLUDE</x:v>
      </x:c>
      <x:c r="S160" s="27" t="str">
        <x:v>Narrative-active-inference link is synthesis 2024</x:v>
      </x:c>
      <x:c r="T160" s="27" t="str">
        <x:v>S157</x:v>
      </x:c>
      <x:c r="U160" s="27" t="str">
        <x:v>narrative as active inference</x:v>
      </x:c>
    </x:row>
    <x:row r="161">
      <x:c r="A161" s="27" t="str">
        <x:v>L158</x:v>
      </x:c>
      <x:c r="B161" s="27" t="str">
        <x:v>Spine</x:v>
      </x:c>
      <x:c r="C161" s="27" t="str">
        <x:v>Intrinsic timescales</x:v>
      </x:c>
      <x:c r="D161" s="27" t="str">
        <x:v>Intrinsic neural timescales: temporal integration and segregation</x:v>
      </x:c>
      <x:c r="E161" s="27" t="str">
        <x:v>Wolff et al.</x:v>
      </x:c>
      <x:c r="F161" s="27" t="str">
        <x:v>A</x:v>
      </x:c>
      <x:c r="G161" s="27" t="str">
        <x:v>Major review</x:v>
      </x:c>
      <x:c r="H161" s="27" t="str">
        <x:v>Pass2 curated spine</x:v>
      </x:c>
      <x:c r="I161" s="27" t="str">
        <x:v>https://consensus.app/papers/details/131016b3e92155d6a67343943dca1a92/?utm_source=chatgpt</x:v>
      </x:c>
      <x:c r="J161" s="27" t="n">
        <x:v>3</x:v>
      </x:c>
      <x:c r="K161" s="27" t="n">
        <x:v>3</x:v>
      </x:c>
      <x:c r="L161" s="27" t="n">
        <x:v>1</x:v>
      </x:c>
      <x:c r="M161" s="27" t="n">
        <x:v>0</x:v>
      </x:c>
      <x:c r="N161" s="27" t="n">
        <x:v>1</x:v>
      </x:c>
      <x:c r="O161" s="27" t="n">
        <x:f>SUM(J161:N161)</x:f>
        <x:v>8</x:v>
      </x:c>
      <x:c r="P161" s="27" t="str">
        <x:v>NO</x:v>
      </x:c>
      <x:c r="Q161" s="27" t="str"/>
      <x:c r="R161" s="27" t="str">
        <x:f>IF(B161="Spine","INCLUDE",IF(OR(O161&gt;=7,P161="YES"),"INCLUDE","HOLD"))</x:f>
        <x:v>INCLUDE</x:v>
      </x:c>
      <x:c r="S161" s="27" t="str">
        <x:v>Social application requires additional bridge 2022 Trends Cogn Sci</x:v>
      </x:c>
      <x:c r="T161" s="27" t="str">
        <x:v>S158</x:v>
      </x:c>
      <x:c r="U161" s="27" t="str">
        <x:v>intrinsic neural timescales temporal integration and segregation</x:v>
      </x:c>
    </x:row>
    <x:row r="162">
      <x:c r="A162" s="27" t="str">
        <x:v>L159</x:v>
      </x:c>
      <x:c r="B162" s="27" t="str">
        <x:v>Spine</x:v>
      </x:c>
      <x:c r="C162" s="27" t="str">
        <x:v>Intrinsic timescales</x:v>
      </x:c>
      <x:c r="D162" s="27" t="str">
        <x:v>A hierarchy of intrinsic timescales across primate cortex</x:v>
      </x:c>
      <x:c r="E162" s="27" t="str">
        <x:v>Murray et al.</x:v>
      </x:c>
      <x:c r="F162" s="27" t="str">
        <x:v>A</x:v>
      </x:c>
      <x:c r="G162" s="27" t="str">
        <x:v>Cross-area electrophysiology</x:v>
      </x:c>
      <x:c r="H162" s="27" t="str">
        <x:v>Pass2 curated spine</x:v>
      </x:c>
      <x:c r="I162" s="27" t="str">
        <x:v>https://consensus.app/papers/details/281740526e6b5b159f8f44ccb5c2cd13/?utm_source=chatgpt</x:v>
      </x:c>
      <x:c r="J162" s="27" t="n">
        <x:v>3</x:v>
      </x:c>
      <x:c r="K162" s="27" t="n">
        <x:v>1</x:v>
      </x:c>
      <x:c r="L162" s="27" t="n">
        <x:v>1</x:v>
      </x:c>
      <x:c r="M162" s="27" t="n">
        <x:v>1</x:v>
      </x:c>
      <x:c r="N162" s="27" t="n">
        <x:v>1</x:v>
      </x:c>
      <x:c r="O162" s="27" t="n">
        <x:f>SUM(J162:N162)</x:f>
        <x:v>7</x:v>
      </x:c>
      <x:c r="P162" s="27" t="str">
        <x:v>NO</x:v>
      </x:c>
      <x:c r="Q162" s="27" t="str"/>
      <x:c r="R162" s="27" t="str">
        <x:f>IF(B162="Spine","INCLUDE",IF(OR(O162&gt;=7,P162="YES"),"INCLUDE","HOLD"))</x:f>
        <x:v>INCLUDE</x:v>
      </x:c>
      <x:c r="S162" s="27" t="str">
        <x:v>Primate data; not interpersonal 2014 Nature Neuroscience</x:v>
      </x:c>
      <x:c r="T162" s="27" t="str">
        <x:v>S159</x:v>
      </x:c>
      <x:c r="U162" s="27" t="str">
        <x:v>a hierarchy of intrinsic timescales across primate cortex</x:v>
      </x:c>
    </x:row>
    <x:row r="163">
      <x:c r="A163" s="27" t="str">
        <x:v>L160</x:v>
      </x:c>
      <x:c r="B163" s="27" t="str">
        <x:v>Spine</x:v>
      </x:c>
      <x:c r="C163" s="27" t="str">
        <x:v>Intrinsic timescales</x:v>
      </x:c>
      <x:c r="D163" s="27" t="str">
        <x:v>Hierarchical dynamics as a macroscopic organizing principle of the human brain</x:v>
      </x:c>
      <x:c r="E163" s="27" t="str">
        <x:v>Raut, Snyder, Raichle</x:v>
      </x:c>
      <x:c r="F163" s="27" t="str">
        <x:v>A</x:v>
      </x:c>
      <x:c r="G163" s="27" t="str">
        <x:v>Human fMRI study</x:v>
      </x:c>
      <x:c r="H163" s="27" t="str">
        <x:v>Pass2 curated spine</x:v>
      </x:c>
      <x:c r="I163" s="27" t="str">
        <x:v>https://consensus.app/papers/details/b490ea9b8d24525a96cffc81f55f0c75/?utm_source=chatgpt</x:v>
      </x:c>
      <x:c r="J163" s="27" t="n">
        <x:v>3</x:v>
      </x:c>
      <x:c r="K163" s="27" t="n">
        <x:v>2</x:v>
      </x:c>
      <x:c r="L163" s="27" t="n">
        <x:v>1</x:v>
      </x:c>
      <x:c r="M163" s="27" t="n">
        <x:v>0</x:v>
      </x:c>
      <x:c r="N163" s="27" t="n">
        <x:v>1</x:v>
      </x:c>
      <x:c r="O163" s="27" t="n">
        <x:f>SUM(J163:N163)</x:f>
        <x:v>7</x:v>
      </x:c>
      <x:c r="P163" s="27" t="str">
        <x:v>NO</x:v>
      </x:c>
      <x:c r="Q163" s="27" t="str"/>
      <x:c r="R163" s="27" t="str">
        <x:f>IF(B163="Spine","INCLUDE",IF(OR(O163&gt;=7,P163="YES"),"INCLUDE","HOLD"))</x:f>
        <x:v>INCLUDE</x:v>
      </x:c>
      <x:c r="S163" s="27" t="str">
        <x:v>Resting-state timescales are proxy measures 2020 PNAS</x:v>
      </x:c>
      <x:c r="T163" s="27" t="str">
        <x:v>S160</x:v>
      </x:c>
      <x:c r="U163" s="27" t="str">
        <x:v>hierarchical dynamics as a macroscopic organizing principle of the human brain</x:v>
      </x:c>
    </x:row>
    <x:row r="164">
      <x:c r="A164" s="27" t="str">
        <x:v>L161</x:v>
      </x:c>
      <x:c r="B164" s="27" t="str">
        <x:v>Spine</x:v>
      </x:c>
      <x:c r="C164" s="27" t="str">
        <x:v>Intrinsic timescales</x:v>
      </x:c>
      <x:c r="D164" s="27" t="str">
        <x:v>Temporal hierarchy converges with spatial core-periphery organization</x:v>
      </x:c>
      <x:c r="E164" s="27" t="str">
        <x:v>Golesorkhi et al.</x:v>
      </x:c>
      <x:c r="F164" s="27" t="str">
        <x:v>B</x:v>
      </x:c>
      <x:c r="G164" s="27" t="str">
        <x:v>Human MEG study</x:v>
      </x:c>
      <x:c r="H164" s="27" t="str">
        <x:v>Pass2 curated spine</x:v>
      </x:c>
      <x:c r="I164" s="27" t="str">
        <x:v>https://consensus.app/papers/details/7f94deb01fd35cb2b1381125f2eed5f9/?utm_source=chatgpt</x:v>
      </x:c>
      <x:c r="J164" s="27" t="n">
        <x:v>3</x:v>
      </x:c>
      <x:c r="K164" s="27" t="n">
        <x:v>1</x:v>
      </x:c>
      <x:c r="L164" s="27" t="n">
        <x:v>1</x:v>
      </x:c>
      <x:c r="M164" s="27" t="n">
        <x:v>0</x:v>
      </x:c>
      <x:c r="N164" s="27" t="n">
        <x:v>1</x:v>
      </x:c>
      <x:c r="O164" s="27" t="n">
        <x:f>SUM(J164:N164)</x:f>
        <x:v>6</x:v>
      </x:c>
      <x:c r="P164" s="27" t="str">
        <x:v>NO</x:v>
      </x:c>
      <x:c r="Q164" s="27" t="str"/>
      <x:c r="R164" s="27" t="str">
        <x:f>IF(B164="Spine","INCLUDE",IF(OR(O164&gt;=7,P164="YES"),"INCLUDE","HOLD"))</x:f>
        <x:v>INCLUDE</x:v>
      </x:c>
      <x:c r="S164" s="27" t="str">
        <x:v>Task/rest interpretation constrained by method 2021 Communications Biology</x:v>
      </x:c>
      <x:c r="T164" s="27" t="str">
        <x:v>S161</x:v>
      </x:c>
      <x:c r="U164" s="27" t="str">
        <x:v>temporal hierarchy converges with spatial core periphery organization</x:v>
      </x:c>
    </x:row>
    <x:row r="165">
      <x:c r="A165" s="27" t="str">
        <x:v>L162</x:v>
      </x:c>
      <x:c r="B165" s="27" t="str">
        <x:v>Spine</x:v>
      </x:c>
      <x:c r="C165" s="27" t="str">
        <x:v>Intrinsic timescales</x:v>
      </x:c>
      <x:c r="D165" s="27" t="str">
        <x:v>A Diversity of Intrinsic Timescales Underlie Neural Computations</x:v>
      </x:c>
      <x:c r="E165" s="27" t="str">
        <x:v>Cavanagh, Hunt, Kennerley</x:v>
      </x:c>
      <x:c r="F165" s="27" t="str">
        <x:v>A</x:v>
      </x:c>
      <x:c r="G165" s="27" t="str">
        <x:v>Review</x:v>
      </x:c>
      <x:c r="H165" s="27" t="str">
        <x:v>Pass2 curated spine</x:v>
      </x:c>
      <x:c r="I165" s="27" t="str">
        <x:v>https://consensus.app/papers/details/ed95bbbbbb5c56d088701d97e229c360/?utm_source=chatgpt</x:v>
      </x:c>
      <x:c r="J165" s="27" t="n">
        <x:v>3</x:v>
      </x:c>
      <x:c r="K165" s="27" t="n">
        <x:v>3</x:v>
      </x:c>
      <x:c r="L165" s="27" t="n">
        <x:v>1</x:v>
      </x:c>
      <x:c r="M165" s="27" t="n">
        <x:v>0</x:v>
      </x:c>
      <x:c r="N165" s="27" t="n">
        <x:v>1</x:v>
      </x:c>
      <x:c r="O165" s="27" t="n">
        <x:f>SUM(J165:N165)</x:f>
        <x:v>8</x:v>
      </x:c>
      <x:c r="P165" s="27" t="str">
        <x:v>NO</x:v>
      </x:c>
      <x:c r="Q165" s="27" t="str"/>
      <x:c r="R165" s="27" t="str">
        <x:f>IF(B165="Spine","INCLUDE",IF(OR(O165&gt;=7,P165="YES"),"INCLUDE","HOLD"))</x:f>
        <x:v>INCLUDE</x:v>
      </x:c>
      <x:c r="S165" s="27" t="str">
        <x:v>Mostly cognitive/motor evidence 2020 Front Neural Circuits</x:v>
      </x:c>
      <x:c r="T165" s="27" t="str">
        <x:v>S162</x:v>
      </x:c>
      <x:c r="U165" s="27" t="str">
        <x:v>a diversity of intrinsic timescales underlie neural computations</x:v>
      </x:c>
    </x:row>
    <x:row r="166">
      <x:c r="A166" s="27" t="str">
        <x:v>L163</x:v>
      </x:c>
      <x:c r="B166" s="27" t="str">
        <x:v>Spine</x:v>
      </x:c>
      <x:c r="C166" s="27" t="str">
        <x:v>Intrinsic timescales</x:v>
      </x:c>
      <x:c r="D166" s="27" t="str">
        <x:v>Neuronal timescales are functionally dynamic and shaped by cortical microarchitecture</x:v>
      </x:c>
      <x:c r="E166" s="27" t="str">
        <x:v>Gao et al.</x:v>
      </x:c>
      <x:c r="F166" s="27" t="str">
        <x:v>A</x:v>
      </x:c>
      <x:c r="G166" s="27" t="str">
        <x:v>Human intracranial + transcriptomic study</x:v>
      </x:c>
      <x:c r="H166" s="27" t="str">
        <x:v>Pass2 curated spine</x:v>
      </x:c>
      <x:c r="I166" s="27" t="str">
        <x:v>https://consensus.app/papers/details/bb680e94b0ed50888e2b6e3008e145ff/?utm_source=chatgpt</x:v>
      </x:c>
      <x:c r="J166" s="27" t="n">
        <x:v>3</x:v>
      </x:c>
      <x:c r="K166" s="27" t="n">
        <x:v>1</x:v>
      </x:c>
      <x:c r="L166" s="27" t="n">
        <x:v>1</x:v>
      </x:c>
      <x:c r="M166" s="27" t="n">
        <x:v>1</x:v>
      </x:c>
      <x:c r="N166" s="27" t="n">
        <x:v>1</x:v>
      </x:c>
      <x:c r="O166" s="27" t="n">
        <x:f>SUM(J166:N166)</x:f>
        <x:v>7</x:v>
      </x:c>
      <x:c r="P166" s="27" t="str">
        <x:v>NO</x:v>
      </x:c>
      <x:c r="Q166" s="27" t="str"/>
      <x:c r="R166" s="27" t="str">
        <x:f>IF(B166="Spine","INCLUDE",IF(OR(O166&gt;=7,P166="YES"),"INCLUDE","HOLD"))</x:f>
        <x:v>INCLUDE</x:v>
      </x:c>
      <x:c r="S166" s="27" t="str">
        <x:v>Not relational-specific 2020 eLife</x:v>
      </x:c>
      <x:c r="T166" s="27" t="str">
        <x:v>S163</x:v>
      </x:c>
      <x:c r="U166" s="27" t="str">
        <x:v>neuronal timescales are functionally dynamic and shaped by cortical microarchitecture</x:v>
      </x:c>
    </x:row>
    <x:row r="167">
      <x:c r="A167" s="27" t="str">
        <x:v>L164</x:v>
      </x:c>
      <x:c r="B167" s="27" t="str">
        <x:v>Spine</x:v>
      </x:c>
      <x:c r="C167" s="27" t="str">
        <x:v>Intrinsic timescales</x:v>
      </x:c>
      <x:c r="D167" s="27" t="str">
        <x:v>The brain and its time: intrinsic neural timescales are key for input processing</x:v>
      </x:c>
      <x:c r="E167" s="27" t="str">
        <x:v>Golesorkhi et al.</x:v>
      </x:c>
      <x:c r="F167" s="27" t="str">
        <x:v>A</x:v>
      </x:c>
      <x:c r="G167" s="27" t="str">
        <x:v>Review</x:v>
      </x:c>
      <x:c r="H167" s="27" t="str">
        <x:v>Pass2 curated spine</x:v>
      </x:c>
      <x:c r="I167" s="27" t="str">
        <x:v>https://consensus.app/papers/details/6372ea7dd23d5d2d81ba026ba4801ac0/?utm_source=chatgpt</x:v>
      </x:c>
      <x:c r="J167" s="27" t="n">
        <x:v>3</x:v>
      </x:c>
      <x:c r="K167" s="27" t="n">
        <x:v>3</x:v>
      </x:c>
      <x:c r="L167" s="27" t="n">
        <x:v>1</x:v>
      </x:c>
      <x:c r="M167" s="27" t="n">
        <x:v>0</x:v>
      </x:c>
      <x:c r="N167" s="27" t="n">
        <x:v>1</x:v>
      </x:c>
      <x:c r="O167" s="27" t="n">
        <x:f>SUM(J167:N167)</x:f>
        <x:v>8</x:v>
      </x:c>
      <x:c r="P167" s="27" t="str">
        <x:v>NO</x:v>
      </x:c>
      <x:c r="Q167" s="27" t="str"/>
      <x:c r="R167" s="27" t="str">
        <x:f>IF(B167="Spine","INCLUDE",IF(OR(O167&gt;=7,P167="YES"),"INCLUDE","HOLD"))</x:f>
        <x:v>INCLUDE</x:v>
      </x:c>
      <x:c r="S167" s="27" t="str">
        <x:v>Broad theoretical interpretation 2021 Communications Biology</x:v>
      </x:c>
      <x:c r="T167" s="27" t="str">
        <x:v>S164</x:v>
      </x:c>
      <x:c r="U167" s="27" t="str">
        <x:v>the brain and its time intrinsic neural timescales are key for input processing</x:v>
      </x:c>
    </x:row>
    <x:row r="168">
      <x:c r="A168" s="27" t="str">
        <x:v>L165</x:v>
      </x:c>
      <x:c r="B168" s="27" t="str">
        <x:v>Spine</x:v>
      </x:c>
      <x:c r="C168" s="27" t="str">
        <x:v>Intrinsic timescales</x:v>
      </x:c>
      <x:c r="D168" s="27" t="str">
        <x:v>Consistent Hierarchies of Single-Neuron Timescales in Mice, Macaques, and Humans</x:v>
      </x:c>
      <x:c r="E168" s="27" t="str">
        <x:v>Zeisler et al.</x:v>
      </x:c>
      <x:c r="F168" s="27" t="str">
        <x:v>B</x:v>
      </x:c>
      <x:c r="G168" s="27" t="str">
        <x:v>Cross-species single-neuron study</x:v>
      </x:c>
      <x:c r="H168" s="27" t="str">
        <x:v>Pass2 curated spine</x:v>
      </x:c>
      <x:c r="I168" s="27" t="str">
        <x:v>https://consensus.app/papers/details/a35e78adafcc5705a2565e24c01160c7/?utm_source=chatgpt</x:v>
      </x:c>
      <x:c r="J168" s="27" t="n">
        <x:v>3</x:v>
      </x:c>
      <x:c r="K168" s="27" t="n">
        <x:v>1</x:v>
      </x:c>
      <x:c r="L168" s="27" t="n">
        <x:v>1</x:v>
      </x:c>
      <x:c r="M168" s="27" t="n">
        <x:v>0</x:v>
      </x:c>
      <x:c r="N168" s="27" t="n">
        <x:v>1</x:v>
      </x:c>
      <x:c r="O168" s="27" t="n">
        <x:f>SUM(J168:N168)</x:f>
        <x:v>6</x:v>
      </x:c>
      <x:c r="P168" s="27" t="str">
        <x:v>NO</x:v>
      </x:c>
      <x:c r="Q168" s="27" t="str"/>
      <x:c r="R168" s="27" t="str">
        <x:f>IF(B168="Spine","INCLUDE",IF(OR(O168&gt;=7,P168="YES"),"INCLUDE","HOLD"))</x:f>
        <x:v>INCLUDE</x:v>
      </x:c>
      <x:c r="S168" s="27" t="str">
        <x:v>Region sampling constrained 2025 J Neurosci</x:v>
      </x:c>
      <x:c r="T168" s="27" t="str">
        <x:v>S165</x:v>
      </x:c>
      <x:c r="U168" s="27" t="str">
        <x:v>consistent hierarchies of single neuron timescales in mice macaques and humans</x:v>
      </x:c>
    </x:row>
    <x:row r="169">
      <x:c r="A169" s="27" t="str">
        <x:v>L166</x:v>
      </x:c>
      <x:c r="B169" s="27" t="str">
        <x:v>Spine</x:v>
      </x:c>
      <x:c r="C169" s="27" t="str">
        <x:v>Intrinsic timescales</x:v>
      </x:c>
      <x:c r="D169" s="27" t="str">
        <x:v>Intrinsic timescales as an organizational principle across the whole macaque brain</x:v>
      </x:c>
      <x:c r="E169" s="27" t="str">
        <x:v>Manea et al.</x:v>
      </x:c>
      <x:c r="F169" s="27" t="str">
        <x:v>B</x:v>
      </x:c>
      <x:c r="G169" s="27" t="str">
        <x:v>Ultra-high-field fMRI + electrophysiology validation</x:v>
      </x:c>
      <x:c r="H169" s="27" t="str">
        <x:v>Pass2 curated spine</x:v>
      </x:c>
      <x:c r="I169" s="27" t="str">
        <x:v>https://consensus.app/papers/details/8bc3d541412157938070b07477d4c80e/?utm_source=chatgpt</x:v>
      </x:c>
      <x:c r="J169" s="27" t="n">
        <x:v>3</x:v>
      </x:c>
      <x:c r="K169" s="27" t="n">
        <x:v>2</x:v>
      </x:c>
      <x:c r="L169" s="27" t="n">
        <x:v>1</x:v>
      </x:c>
      <x:c r="M169" s="27" t="n">
        <x:v>1</x:v>
      </x:c>
      <x:c r="N169" s="27" t="n">
        <x:v>1</x:v>
      </x:c>
      <x:c r="O169" s="27" t="n">
        <x:f>SUM(J169:N169)</x:f>
        <x:v>8</x:v>
      </x:c>
      <x:c r="P169" s="27" t="str">
        <x:v>NO</x:v>
      </x:c>
      <x:c r="Q169" s="27" t="str"/>
      <x:c r="R169" s="27" t="str">
        <x:f>IF(B169="Spine","INCLUDE",IF(OR(O169&gt;=7,P169="YES"),"INCLUDE","HOLD"))</x:f>
        <x:v>INCLUDE</x:v>
      </x:c>
      <x:c r="S169" s="27" t="str">
        <x:v>Macaque translational boundary 2021/2022 eLife</x:v>
      </x:c>
      <x:c r="T169" s="27" t="str">
        <x:v>S166</x:v>
      </x:c>
      <x:c r="U169" s="27" t="str">
        <x:v>intrinsic timescales as an organizational principle across the whole macaque brain</x:v>
      </x:c>
    </x:row>
    <x:row r="170">
      <x:c r="A170" s="27" t="str">
        <x:v>L167</x:v>
      </x:c>
      <x:c r="B170" s="27" t="str">
        <x:v>Supporting</x:v>
      </x:c>
      <x:c r="C170" s="27" t="str">
        <x:v>Attachment/Development</x:v>
      </x:c>
      <x:c r="D170" s="27" t="str">
        <x:v>Early skin-to-skin contact for mothers and their healthy newborn infants</x:v>
      </x:c>
      <x:c r="E170" s="27" t="str">
        <x:v>Moore et al.</x:v>
      </x:c>
      <x:c r="F170" s="27" t="str">
        <x:v>B/C</x:v>
      </x:c>
      <x:c r="G170" s="27" t="str">
        <x:v>Title/abstract-screened research source</x:v>
      </x:c>
      <x:c r="H170" s="27" t="str">
        <x:v>OpenAlex-A</x:v>
      </x:c>
      <x:c r="I170" s="27" t="str">
        <x:v>https://www.cochranelibrary.com/cdsr/doi/10.1002/14651858.CD003519.pub4/pdf/full</x:v>
      </x:c>
      <x:c r="J170" s="27" t="n">
        <x:v>3</x:v>
      </x:c>
      <x:c r="K170" s="27" t="n">
        <x:v>1</x:v>
      </x:c>
      <x:c r="L170" s="27" t="n">
        <x:v>2</x:v>
      </x:c>
      <x:c r="M170" s="27" t="n">
        <x:v>0</x:v>
      </x:c>
      <x:c r="N170" s="27" t="n">
        <x:v>2</x:v>
      </x:c>
      <x:c r="O170" s="27" t="n">
        <x:f>SUM(J170:N170)</x:f>
        <x:v>8</x:v>
      </x:c>
      <x:c r="P170" s="27" t="str">
        <x:v>NO</x:v>
      </x:c>
      <x:c r="Q170" s="27" t="str"/>
      <x:c r="R170" s="27" t="str">
        <x:f>IF(B170="Spine","INCLUDE",IF(OR(O170&gt;=7,P170="YES"),"INCLUDE","HOLD"))</x:f>
        <x:v>INCLUDE</x:v>
      </x:c>
      <x:c r="S170" s="27" t="str">
        <x:v>Supporting corpus; exact numerical claims require publication-level lock. Included after relevance screen; not automatically a central lecture citation.</x:v>
      </x:c>
      <x:c r="T170" s="27" t="str">
        <x:v>SUP001</x:v>
      </x:c>
      <x:c r="U170" s="27" t="str">
        <x:v>early skin to skin contact for mothers and their healthy newborn infants</x:v>
      </x:c>
    </x:row>
    <x:row r="171">
      <x:c r="A171" s="27" t="str">
        <x:v>L168</x:v>
      </x:c>
      <x:c r="B171" s="27" t="str">
        <x:v>Supporting</x:v>
      </x:c>
      <x:c r="C171" s="27" t="str">
        <x:v>Attachment/Development</x:v>
      </x:c>
      <x:c r="D171" s="27" t="str">
        <x:v>Naturalistic Developmental Behavioral Interventions: Empirically Validated Treatments for Autism Spectrum Disorder</x:v>
      </x:c>
      <x:c r="E171" s="27" t="str">
        <x:v>Schreibman et al.</x:v>
      </x:c>
      <x:c r="F171" s="27" t="str">
        <x:v>B/C</x:v>
      </x:c>
      <x:c r="G171" s="27" t="str">
        <x:v>Title/abstract-screened research source</x:v>
      </x:c>
      <x:c r="H171" s="27" t="str">
        <x:v>OpenAlex-A</x:v>
      </x:c>
      <x:c r="I171" s="27" t="str">
        <x:v>https://link.springer.com/content/pdf/10.1007/s10803-015-2407-8.pdf</x:v>
      </x:c>
      <x:c r="J171" s="27" t="n">
        <x:v>3</x:v>
      </x:c>
      <x:c r="K171" s="27" t="n">
        <x:v>1</x:v>
      </x:c>
      <x:c r="L171" s="27" t="n">
        <x:v>2</x:v>
      </x:c>
      <x:c r="M171" s="27" t="n">
        <x:v>0</x:v>
      </x:c>
      <x:c r="N171" s="27" t="n">
        <x:v>2</x:v>
      </x:c>
      <x:c r="O171" s="27" t="n">
        <x:f>SUM(J171:N171)</x:f>
        <x:v>8</x:v>
      </x:c>
      <x:c r="P171" s="27" t="str">
        <x:v>NO</x:v>
      </x:c>
      <x:c r="Q171" s="27" t="str"/>
      <x:c r="R171" s="27" t="str">
        <x:f>IF(B171="Spine","INCLUDE",IF(OR(O171&gt;=7,P171="YES"),"INCLUDE","HOLD"))</x:f>
        <x:v>INCLUDE</x:v>
      </x:c>
      <x:c r="S171" s="27" t="str">
        <x:v>Supporting corpus; exact numerical claims require publication-level lock. Included after relevance screen; not automatically a central lecture citation.</x:v>
      </x:c>
      <x:c r="T171" s="27" t="str">
        <x:v>SUP002</x:v>
      </x:c>
      <x:c r="U171" s="27" t="str">
        <x:v>naturalistic developmental behavioral interventions empirically validated treatments for autism spectrum disorder</x:v>
      </x:c>
    </x:row>
    <x:row r="172">
      <x:c r="A172" s="27" t="str">
        <x:v>L169</x:v>
      </x:c>
      <x:c r="B172" s="27" t="str">
        <x:v>Supporting</x:v>
      </x:c>
      <x:c r="C172" s="27" t="str">
        <x:v>Attachment/Development</x:v>
      </x:c>
      <x:c r="D172" s="27" t="str">
        <x:v>Social touch and human development</x:v>
      </x:c>
      <x:c r="E172" s="27" t="str">
        <x:v>Cascio, Moore, McGlone</x:v>
      </x:c>
      <x:c r="F172" s="27" t="str">
        <x:v>B/C</x:v>
      </x:c>
      <x:c r="G172" s="27" t="str">
        <x:v>Title/abstract-screened research source</x:v>
      </x:c>
      <x:c r="H172" s="27" t="str">
        <x:v>OpenAlex-A</x:v>
      </x:c>
      <x:c r="I172" s="27" t="str">
        <x:v>https://www.sciencedirect.com/science/article/pii/S1878929317301962?via%3Dihub</x:v>
      </x:c>
      <x:c r="J172" s="27" t="n">
        <x:v>3</x:v>
      </x:c>
      <x:c r="K172" s="27" t="n">
        <x:v>1</x:v>
      </x:c>
      <x:c r="L172" s="27" t="n">
        <x:v>2</x:v>
      </x:c>
      <x:c r="M172" s="27" t="n">
        <x:v>0</x:v>
      </x:c>
      <x:c r="N172" s="27" t="n">
        <x:v>2</x:v>
      </x:c>
      <x:c r="O172" s="27" t="n">
        <x:f>SUM(J172:N172)</x:f>
        <x:v>8</x:v>
      </x:c>
      <x:c r="P172" s="27" t="str">
        <x:v>NO</x:v>
      </x:c>
      <x:c r="Q172" s="27" t="str"/>
      <x:c r="R172" s="27" t="str">
        <x:f>IF(B172="Spine","INCLUDE",IF(OR(O172&gt;=7,P172="YES"),"INCLUDE","HOLD"))</x:f>
        <x:v>INCLUDE</x:v>
      </x:c>
      <x:c r="S172" s="27" t="str">
        <x:v>Supporting corpus; exact numerical claims require publication-level lock. Included after relevance screen; not automatically a central lecture citation.</x:v>
      </x:c>
      <x:c r="T172" s="27" t="str">
        <x:v>SUP003</x:v>
      </x:c>
      <x:c r="U172" s="27" t="str">
        <x:v>social touch and human development</x:v>
      </x:c>
    </x:row>
    <x:row r="173">
      <x:c r="A173" s="27" t="str">
        <x:v>L170</x:v>
      </x:c>
      <x:c r="B173" s="27" t="str">
        <x:v>Supporting</x:v>
      </x:c>
      <x:c r="C173" s="27" t="str">
        <x:v>Attachment/Development</x:v>
      </x:c>
      <x:c r="D173" s="27" t="str">
        <x:v>Prefrontal Cortex and Social Cognition in Mouse and Man</x:v>
      </x:c>
      <x:c r="E173" s="27" t="str">
        <x:v>Bicks et al.</x:v>
      </x:c>
      <x:c r="F173" s="27" t="str">
        <x:v>B/C</x:v>
      </x:c>
      <x:c r="G173" s="27" t="str">
        <x:v>Title/abstract-screened research source</x:v>
      </x:c>
      <x:c r="H173" s="27" t="str">
        <x:v>OpenAlex-A</x:v>
      </x:c>
      <x:c r="I173" s="27" t="str">
        <x:v>https://www.frontiersin.org/articles/10.3389/fpsyg.2015.01805/pdf</x:v>
      </x:c>
      <x:c r="J173" s="27" t="n">
        <x:v>3</x:v>
      </x:c>
      <x:c r="K173" s="27" t="n">
        <x:v>1</x:v>
      </x:c>
      <x:c r="L173" s="27" t="n">
        <x:v>2</x:v>
      </x:c>
      <x:c r="M173" s="27" t="n">
        <x:v>0</x:v>
      </x:c>
      <x:c r="N173" s="27" t="n">
        <x:v>2</x:v>
      </x:c>
      <x:c r="O173" s="27" t="n">
        <x:f>SUM(J173:N173)</x:f>
        <x:v>8</x:v>
      </x:c>
      <x:c r="P173" s="27" t="str">
        <x:v>NO</x:v>
      </x:c>
      <x:c r="Q173" s="27" t="str"/>
      <x:c r="R173" s="27" t="str">
        <x:f>IF(B173="Spine","INCLUDE",IF(OR(O173&gt;=7,P173="YES"),"INCLUDE","HOLD"))</x:f>
        <x:v>INCLUDE</x:v>
      </x:c>
      <x:c r="S173" s="27" t="str">
        <x:v>Supporting corpus; exact numerical claims require publication-level lock. Included after relevance screen; not automatically a central lecture citation.</x:v>
      </x:c>
      <x:c r="T173" s="27" t="str">
        <x:v>SUP004</x:v>
      </x:c>
      <x:c r="U173" s="27" t="str">
        <x:v>prefrontal cortex and social cognition in mouse and man</x:v>
      </x:c>
    </x:row>
    <x:row r="174">
      <x:c r="A174" s="27" t="str">
        <x:v>L171</x:v>
      </x:c>
      <x:c r="B174" s="27" t="str">
        <x:v>Supporting</x:v>
      </x:c>
      <x:c r="C174" s="27" t="str">
        <x:v>Attachment/Development</x:v>
      </x:c>
      <x:c r="D174" s="27" t="str">
        <x:v>The parental reflective functioning questionnaire: Development and preliminary validation</x:v>
      </x:c>
      <x:c r="E174" s="27" t="str">
        <x:v>Luyten et al.</x:v>
      </x:c>
      <x:c r="F174" s="27" t="str">
        <x:v>B/C</x:v>
      </x:c>
      <x:c r="G174" s="27" t="str">
        <x:v>Title/abstract-screened research source</x:v>
      </x:c>
      <x:c r="H174" s="27" t="str">
        <x:v>OpenAlex-A</x:v>
      </x:c>
      <x:c r="I174" s="27" t="str">
        <x:v>https://journals.plos.org/plosone/article/file?id=10.1371/journal.pone.0176218&amp;type=printable</x:v>
      </x:c>
      <x:c r="J174" s="27" t="n">
        <x:v>3</x:v>
      </x:c>
      <x:c r="K174" s="27" t="n">
        <x:v>1</x:v>
      </x:c>
      <x:c r="L174" s="27" t="n">
        <x:v>2</x:v>
      </x:c>
      <x:c r="M174" s="27" t="n">
        <x:v>0</x:v>
      </x:c>
      <x:c r="N174" s="27" t="n">
        <x:v>2</x:v>
      </x:c>
      <x:c r="O174" s="27" t="n">
        <x:f>SUM(J174:N174)</x:f>
        <x:v>8</x:v>
      </x:c>
      <x:c r="P174" s="27" t="str">
        <x:v>NO</x:v>
      </x:c>
      <x:c r="Q174" s="27" t="str"/>
      <x:c r="R174" s="27" t="str">
        <x:f>IF(B174="Spine","INCLUDE",IF(OR(O174&gt;=7,P174="YES"),"INCLUDE","HOLD"))</x:f>
        <x:v>INCLUDE</x:v>
      </x:c>
      <x:c r="S174" s="27" t="str">
        <x:v>Supporting corpus; exact numerical claims require publication-level lock. Included after relevance screen; not automatically a central lecture citation.</x:v>
      </x:c>
      <x:c r="T174" s="27" t="str">
        <x:v>SUP005</x:v>
      </x:c>
      <x:c r="U174" s="27" t="str">
        <x:v>the parental reflective functioning questionnaire development and preliminary validation</x:v>
      </x:c>
    </x:row>
    <x:row r="175">
      <x:c r="A175" s="27" t="str">
        <x:v>L172</x:v>
      </x:c>
      <x:c r="B175" s="27" t="str">
        <x:v>Supporting</x:v>
      </x:c>
      <x:c r="C175" s="27" t="str">
        <x:v>Attachment/Development</x:v>
      </x:c>
      <x:c r="D175" s="27" t="str">
        <x:v>A Meta-Analysis of Maternal Prenatal Depression and Anxiety on Child Socioemotional Development</x:v>
      </x:c>
      <x:c r="E175" s="27" t="str">
        <x:v>Madigan et al.</x:v>
      </x:c>
      <x:c r="F175" s="27" t="str">
        <x:v>B/C</x:v>
      </x:c>
      <x:c r="G175" s="27" t="str">
        <x:v>Title/abstract-screened research source</x:v>
      </x:c>
      <x:c r="H175" s="27" t="str">
        <x:v>OpenAlex-A</x:v>
      </x:c>
      <x:c r="I175" s="27" t="str">
        <x:v>https://discovery.ucl.ac.uk/10053625/1/JAACAP_prenatal%20stress.pdf</x:v>
      </x:c>
      <x:c r="J175" s="27" t="n">
        <x:v>3</x:v>
      </x:c>
      <x:c r="K175" s="27" t="n">
        <x:v>3</x:v>
      </x:c>
      <x:c r="L175" s="27" t="n">
        <x:v>2</x:v>
      </x:c>
      <x:c r="M175" s="27" t="n">
        <x:v>2</x:v>
      </x:c>
      <x:c r="N175" s="27" t="n">
        <x:v>2</x:v>
      </x:c>
      <x:c r="O175" s="27" t="n">
        <x:f>SUM(J175:N175)</x:f>
        <x:v>12</x:v>
      </x:c>
      <x:c r="P175" s="27" t="str">
        <x:v>NO</x:v>
      </x:c>
      <x:c r="Q175" s="27" t="str"/>
      <x:c r="R175" s="27" t="str">
        <x:f>IF(B175="Spine","INCLUDE",IF(OR(O175&gt;=7,P175="YES"),"INCLUDE","HOLD"))</x:f>
        <x:v>INCLUDE</x:v>
      </x:c>
      <x:c r="S175" s="27" t="str">
        <x:v>Supporting corpus; exact numerical claims require publication-level lock. Included after relevance screen; not automatically a central lecture citation.</x:v>
      </x:c>
      <x:c r="T175" s="27" t="str">
        <x:v>SUP006</x:v>
      </x:c>
      <x:c r="U175" s="27" t="str">
        <x:v>a meta analysis of maternal prenatal depression and anxiety on child socioemotional development</x:v>
      </x:c>
    </x:row>
    <x:row r="176">
      <x:c r="A176" s="27" t="str">
        <x:v>L173</x:v>
      </x:c>
      <x:c r="B176" s="27" t="str">
        <x:v>Supporting</x:v>
      </x:c>
      <x:c r="C176" s="27" t="str">
        <x:v>Attachment/Development</x:v>
      </x:c>
      <x:c r="D176" s="27" t="str">
        <x:v>Connecting minds and sharing emotions through mimicry: A neurocognitive model of emotional contagion</x:v>
      </x:c>
      <x:c r="E176" s="27" t="str">
        <x:v>Prochazkova &amp; Kret</x:v>
      </x:c>
      <x:c r="F176" s="27" t="str">
        <x:v>B/C</x:v>
      </x:c>
      <x:c r="G176" s="27" t="str">
        <x:v>Title/abstract-screened research source</x:v>
      </x:c>
      <x:c r="H176" s="27" t="str">
        <x:v>OpenAlex-A</x:v>
      </x:c>
      <x:c r="I176" s="27" t="str">
        <x:v>https://www.sciencedirect.com/science/article/pii/S0149763416306704/pdf</x:v>
      </x:c>
      <x:c r="J176" s="27" t="n">
        <x:v>3</x:v>
      </x:c>
      <x:c r="K176" s="27" t="n">
        <x:v>1</x:v>
      </x:c>
      <x:c r="L176" s="27" t="n">
        <x:v>2</x:v>
      </x:c>
      <x:c r="M176" s="27" t="n">
        <x:v>0</x:v>
      </x:c>
      <x:c r="N176" s="27" t="n">
        <x:v>2</x:v>
      </x:c>
      <x:c r="O176" s="27" t="n">
        <x:f>SUM(J176:N176)</x:f>
        <x:v>8</x:v>
      </x:c>
      <x:c r="P176" s="27" t="str">
        <x:v>NO</x:v>
      </x:c>
      <x:c r="Q176" s="27" t="str"/>
      <x:c r="R176" s="27" t="str">
        <x:f>IF(B176="Spine","INCLUDE",IF(OR(O176&gt;=7,P176="YES"),"INCLUDE","HOLD"))</x:f>
        <x:v>INCLUDE</x:v>
      </x:c>
      <x:c r="S176" s="27" t="str">
        <x:v>Supporting corpus; exact numerical claims require publication-level lock. Included after relevance screen; not automatically a central lecture citation.</x:v>
      </x:c>
      <x:c r="T176" s="27" t="str">
        <x:v>SUP007</x:v>
      </x:c>
      <x:c r="U176" s="27" t="str">
        <x:v>connecting minds and sharing emotions through mimicry a neurocognitive model of emotional contagion</x:v>
      </x:c>
    </x:row>
    <x:row r="177">
      <x:c r="A177" s="27" t="str">
        <x:v>L174</x:v>
      </x:c>
      <x:c r="B177" s="27" t="str">
        <x:v>Supporting</x:v>
      </x:c>
      <x:c r="C177" s="27" t="str">
        <x:v>Attachment/Development</x:v>
      </x:c>
      <x:c r="D177" s="27" t="str">
        <x:v>Mind matters: A meta-analysis on parental mentalization and sensitivity as predictors of infant–parent attachment.</x:v>
      </x:c>
      <x:c r="E177" s="27" t="str">
        <x:v>Zeegers et al.</x:v>
      </x:c>
      <x:c r="F177" s="27" t="str">
        <x:v>B/C</x:v>
      </x:c>
      <x:c r="G177" s="27" t="str">
        <x:v>Title/abstract-screened research source</x:v>
      </x:c>
      <x:c r="H177" s="27" t="str">
        <x:v>OpenAlex-A</x:v>
      </x:c>
      <x:c r="I177" s="27" t="str">
        <x:v>https://pure.uva.nl/ws/files/22753709/Mind_Matters_Zeegers_et_al_2017.pdf</x:v>
      </x:c>
      <x:c r="J177" s="27" t="n">
        <x:v>3</x:v>
      </x:c>
      <x:c r="K177" s="27" t="n">
        <x:v>3</x:v>
      </x:c>
      <x:c r="L177" s="27" t="n">
        <x:v>2</x:v>
      </x:c>
      <x:c r="M177" s="27" t="n">
        <x:v>2</x:v>
      </x:c>
      <x:c r="N177" s="27" t="n">
        <x:v>2</x:v>
      </x:c>
      <x:c r="O177" s="27" t="n">
        <x:f>SUM(J177:N177)</x:f>
        <x:v>12</x:v>
      </x:c>
      <x:c r="P177" s="27" t="str">
        <x:v>NO</x:v>
      </x:c>
      <x:c r="Q177" s="27" t="str"/>
      <x:c r="R177" s="27" t="str">
        <x:f>IF(B177="Spine","INCLUDE",IF(OR(O177&gt;=7,P177="YES"),"INCLUDE","HOLD"))</x:f>
        <x:v>INCLUDE</x:v>
      </x:c>
      <x:c r="S177" s="27" t="str">
        <x:v>Supporting corpus; exact numerical claims require publication-level lock. Included after relevance screen; not automatically a central lecture citation.</x:v>
      </x:c>
      <x:c r="T177" s="27" t="str">
        <x:v>SUP008</x:v>
      </x:c>
      <x:c r="U177" s="27" t="str">
        <x:v>mind matters a meta analysis on parental mentalization and sensitivity as predictors of infant parent attachment</x:v>
      </x:c>
    </x:row>
    <x:row r="178">
      <x:c r="A178" s="27" t="str">
        <x:v>L175</x:v>
      </x:c>
      <x:c r="B178" s="27" t="str">
        <x:v>Supporting</x:v>
      </x:c>
      <x:c r="C178" s="27" t="str">
        <x:v>Attachment/Development</x:v>
      </x:c>
      <x:c r="D178" s="27" t="str">
        <x:v>Developmental Trajectories of Early Life Stress and Trauma: A Narrative Review on Neurobiological Aspects Beyond Stress System Dysregulation</x:v>
      </x:c>
      <x:c r="E178" s="27" t="str">
        <x:v>Agorastos et al.</x:v>
      </x:c>
      <x:c r="F178" s="27" t="str">
        <x:v>B/C</x:v>
      </x:c>
      <x:c r="G178" s="27" t="str">
        <x:v>Title/abstract-screened research source</x:v>
      </x:c>
      <x:c r="H178" s="27" t="str">
        <x:v>OpenAlex-A</x:v>
      </x:c>
      <x:c r="I178" s="27" t="str">
        <x:v>https://www.frontiersin.org/articles/10.3389/fpsyt.2019.00118/pdf</x:v>
      </x:c>
      <x:c r="J178" s="27" t="n">
        <x:v>3</x:v>
      </x:c>
      <x:c r="K178" s="27" t="n">
        <x:v>3</x:v>
      </x:c>
      <x:c r="L178" s="27" t="n">
        <x:v>2</x:v>
      </x:c>
      <x:c r="M178" s="27" t="n">
        <x:v>2</x:v>
      </x:c>
      <x:c r="N178" s="27" t="n">
        <x:v>2</x:v>
      </x:c>
      <x:c r="O178" s="27" t="n">
        <x:f>SUM(J178:N178)</x:f>
        <x:v>12</x:v>
      </x:c>
      <x:c r="P178" s="27" t="str">
        <x:v>NO</x:v>
      </x:c>
      <x:c r="Q178" s="27" t="str"/>
      <x:c r="R178" s="27" t="str">
        <x:f>IF(B178="Spine","INCLUDE",IF(OR(O178&gt;=7,P178="YES"),"INCLUDE","HOLD"))</x:f>
        <x:v>INCLUDE</x:v>
      </x:c>
      <x:c r="S178" s="27" t="str">
        <x:v>Supporting corpus; exact numerical claims require publication-level lock. Included after relevance screen; not automatically a central lecture citation.</x:v>
      </x:c>
      <x:c r="T178" s="27" t="str">
        <x:v>SUP009</x:v>
      </x:c>
      <x:c r="U178" s="27" t="str">
        <x:v>developmental trajectories of early life stress and trauma a narrative review on neurobiological aspects beyond stress system dysregulation</x:v>
      </x:c>
    </x:row>
    <x:row r="179">
      <x:c r="A179" s="27" t="str">
        <x:v>L176</x:v>
      </x:c>
      <x:c r="B179" s="27" t="str">
        <x:v>Supporting</x:v>
      </x:c>
      <x:c r="C179" s="27" t="str">
        <x:v>Attachment/Development</x:v>
      </x:c>
      <x:c r="D179" s="27" t="str">
        <x:v>Preventing Childhood Toxic Stress: Partnering With Families and Communities to Promote Relational Health</x:v>
      </x:c>
      <x:c r="E179" s="27" t="str">
        <x:v>Garner et al.</x:v>
      </x:c>
      <x:c r="F179" s="27" t="str">
        <x:v>B/C</x:v>
      </x:c>
      <x:c r="G179" s="27" t="str">
        <x:v>Title/abstract-screened research source</x:v>
      </x:c>
      <x:c r="H179" s="27" t="str">
        <x:v>OpenAlex-A</x:v>
      </x:c>
      <x:c r="I179" s="27" t="str">
        <x:v>https://publications.aap.org/pediatrics/article-pdf/148/2/e2021052582/1440326/peds_2021052582.pdf</x:v>
      </x:c>
      <x:c r="J179" s="27" t="n">
        <x:v>3</x:v>
      </x:c>
      <x:c r="K179" s="27" t="n">
        <x:v>1</x:v>
      </x:c>
      <x:c r="L179" s="27" t="n">
        <x:v>2</x:v>
      </x:c>
      <x:c r="M179" s="27" t="n">
        <x:v>0</x:v>
      </x:c>
      <x:c r="N179" s="27" t="n">
        <x:v>2</x:v>
      </x:c>
      <x:c r="O179" s="27" t="n">
        <x:f>SUM(J179:N179)</x:f>
        <x:v>8</x:v>
      </x:c>
      <x:c r="P179" s="27" t="str">
        <x:v>NO</x:v>
      </x:c>
      <x:c r="Q179" s="27" t="str"/>
      <x:c r="R179" s="27" t="str">
        <x:f>IF(B179="Spine","INCLUDE",IF(OR(O179&gt;=7,P179="YES"),"INCLUDE","HOLD"))</x:f>
        <x:v>INCLUDE</x:v>
      </x:c>
      <x:c r="S179" s="27" t="str">
        <x:v>Supporting corpus; exact numerical claims require publication-level lock. Included after relevance screen; not automatically a central lecture citation.</x:v>
      </x:c>
      <x:c r="T179" s="27" t="str">
        <x:v>SUP010</x:v>
      </x:c>
      <x:c r="U179" s="27" t="str">
        <x:v>preventing childhood toxic stress partnering with families and communities to promote relational health</x:v>
      </x:c>
    </x:row>
    <x:row r="180">
      <x:c r="A180" s="27" t="str">
        <x:v>L177</x:v>
      </x:c>
      <x:c r="B180" s="27" t="str">
        <x:v>Supporting</x:v>
      </x:c>
      <x:c r="C180" s="27" t="str">
        <x:v>Attachment/Development</x:v>
      </x:c>
      <x:c r="D180" s="27" t="str">
        <x:v>Adolescence as a pivotal period for emotion regulation development</x:v>
      </x:c>
      <x:c r="E180" s="27" t="str">
        <x:v>Silvers</x:v>
      </x:c>
      <x:c r="F180" s="27" t="str">
        <x:v>B/C</x:v>
      </x:c>
      <x:c r="G180" s="27" t="str">
        <x:v>Title/abstract-screened research source</x:v>
      </x:c>
      <x:c r="H180" s="27" t="str">
        <x:v>OpenAlex-A</x:v>
      </x:c>
      <x:c r="I180" s="27" t="str">
        <x:v>https://www.sciencedirect.com/science/article/pii/S2352250X21001949/pdf</x:v>
      </x:c>
      <x:c r="J180" s="27" t="n">
        <x:v>3</x:v>
      </x:c>
      <x:c r="K180" s="27" t="n">
        <x:v>1</x:v>
      </x:c>
      <x:c r="L180" s="27" t="n">
        <x:v>2</x:v>
      </x:c>
      <x:c r="M180" s="27" t="n">
        <x:v>0</x:v>
      </x:c>
      <x:c r="N180" s="27" t="n">
        <x:v>2</x:v>
      </x:c>
      <x:c r="O180" s="27" t="n">
        <x:f>SUM(J180:N180)</x:f>
        <x:v>8</x:v>
      </x:c>
      <x:c r="P180" s="27" t="str">
        <x:v>NO</x:v>
      </x:c>
      <x:c r="Q180" s="27" t="str"/>
      <x:c r="R180" s="27" t="str">
        <x:f>IF(B180="Spine","INCLUDE",IF(OR(O180&gt;=7,P180="YES"),"INCLUDE","HOLD"))</x:f>
        <x:v>INCLUDE</x:v>
      </x:c>
      <x:c r="S180" s="27" t="str">
        <x:v>Supporting corpus; exact numerical claims require publication-level lock. Included after relevance screen; not automatically a central lecture citation.</x:v>
      </x:c>
      <x:c r="T180" s="27" t="str">
        <x:v>SUP011</x:v>
      </x:c>
      <x:c r="U180" s="27" t="str">
        <x:v>adolescence as a pivotal period for emotion regulation development</x:v>
      </x:c>
    </x:row>
    <x:row r="181">
      <x:c r="A181" s="27" t="str">
        <x:v>L178</x:v>
      </x:c>
      <x:c r="B181" s="27" t="str">
        <x:v>Supporting</x:v>
      </x:c>
      <x:c r="C181" s="27" t="str">
        <x:v>Attachment/Development</x:v>
      </x:c>
      <x:c r="D181" s="27" t="str">
        <x:v>Affective and physiological responses to the suffering of others: Compassion and vagal activity.</x:v>
      </x:c>
      <x:c r="E181" s="27" t="str">
        <x:v>Stellar et al.</x:v>
      </x:c>
      <x:c r="F181" s="27" t="str">
        <x:v>B/C</x:v>
      </x:c>
      <x:c r="G181" s="27" t="str">
        <x:v>Title/abstract-screened research source</x:v>
      </x:c>
      <x:c r="H181" s="27" t="str">
        <x:v>OpenAlex-A</x:v>
      </x:c>
      <x:c r="I181" s="27" t="str">
        <x:v>https://escholarship.org/content/qt0np2q139/qt0np2q139.pdf</x:v>
      </x:c>
      <x:c r="J181" s="27" t="n">
        <x:v>3</x:v>
      </x:c>
      <x:c r="K181" s="27" t="n">
        <x:v>1</x:v>
      </x:c>
      <x:c r="L181" s="27" t="n">
        <x:v>2</x:v>
      </x:c>
      <x:c r="M181" s="27" t="n">
        <x:v>0</x:v>
      </x:c>
      <x:c r="N181" s="27" t="n">
        <x:v>2</x:v>
      </x:c>
      <x:c r="O181" s="27" t="n">
        <x:f>SUM(J181:N181)</x:f>
        <x:v>8</x:v>
      </x:c>
      <x:c r="P181" s="27" t="str">
        <x:v>NO</x:v>
      </x:c>
      <x:c r="Q181" s="27" t="str"/>
      <x:c r="R181" s="27" t="str">
        <x:f>IF(B181="Spine","INCLUDE",IF(OR(O181&gt;=7,P181="YES"),"INCLUDE","HOLD"))</x:f>
        <x:v>INCLUDE</x:v>
      </x:c>
      <x:c r="S181" s="27" t="str">
        <x:v>Supporting corpus; exact numerical claims require publication-level lock. Included after relevance screen; not automatically a central lecture citation.</x:v>
      </x:c>
      <x:c r="T181" s="27" t="str">
        <x:v>SUP012</x:v>
      </x:c>
      <x:c r="U181" s="27" t="str">
        <x:v>affective and physiological responses to the suffering of others compassion and vagal activity</x:v>
      </x:c>
    </x:row>
    <x:row r="182">
      <x:c r="A182" s="27" t="str">
        <x:v>L179</x:v>
      </x:c>
      <x:c r="B182" s="27" t="str">
        <x:v>Supporting</x:v>
      </x:c>
      <x:c r="C182" s="27" t="str">
        <x:v>Attachment/Development</x:v>
      </x:c>
      <x:c r="D182" s="27" t="str">
        <x:v>The Neuro-Environmental Loop of Plasticity: A Cross-Species Analysis of Parental Effects on Emotion Circuitry Development Following Typical and Adverse Caregiving</x:v>
      </x:c>
      <x:c r="E182" s="27" t="str">
        <x:v>Callaghan &amp; Tottenham</x:v>
      </x:c>
      <x:c r="F182" s="27" t="str">
        <x:v>B/C</x:v>
      </x:c>
      <x:c r="G182" s="27" t="str">
        <x:v>Title/abstract-screened research source</x:v>
      </x:c>
      <x:c r="H182" s="27" t="str">
        <x:v>OpenAlex-A</x:v>
      </x:c>
      <x:c r="I182" s="27" t="str">
        <x:v>https://www.nature.com/articles/npp2015204.pdf</x:v>
      </x:c>
      <x:c r="J182" s="27" t="n">
        <x:v>3</x:v>
      </x:c>
      <x:c r="K182" s="27" t="n">
        <x:v>1</x:v>
      </x:c>
      <x:c r="L182" s="27" t="n">
        <x:v>2</x:v>
      </x:c>
      <x:c r="M182" s="27" t="n">
        <x:v>0</x:v>
      </x:c>
      <x:c r="N182" s="27" t="n">
        <x:v>2</x:v>
      </x:c>
      <x:c r="O182" s="27" t="n">
        <x:f>SUM(J182:N182)</x:f>
        <x:v>8</x:v>
      </x:c>
      <x:c r="P182" s="27" t="str">
        <x:v>NO</x:v>
      </x:c>
      <x:c r="Q182" s="27" t="str"/>
      <x:c r="R182" s="27" t="str">
        <x:f>IF(B182="Spine","INCLUDE",IF(OR(O182&gt;=7,P182="YES"),"INCLUDE","HOLD"))</x:f>
        <x:v>INCLUDE</x:v>
      </x:c>
      <x:c r="S182" s="27" t="str">
        <x:v>Supporting corpus; exact numerical claims require publication-level lock. Included after relevance screen; not automatically a central lecture citation.</x:v>
      </x:c>
      <x:c r="T182" s="27" t="str">
        <x:v>SUP013</x:v>
      </x:c>
      <x:c r="U182" s="27" t="str">
        <x:v>the neuro environmental loop of plasticity a cross species analysis of parental effects on emotion circuitry development following typical and adverse caregiving</x:v>
      </x:c>
    </x:row>
    <x:row r="183">
      <x:c r="A183" s="27" t="str">
        <x:v>L180</x:v>
      </x:c>
      <x:c r="B183" s="27" t="str">
        <x:v>Supporting</x:v>
      </x:c>
      <x:c r="C183" s="27" t="str">
        <x:v>Attachment/Development</x:v>
      </x:c>
      <x:c r="D183" s="27" t="str">
        <x:v>Universality claim of attachment theory: Children’s socioemotional development across cultures</x:v>
      </x:c>
      <x:c r="E183" s="27" t="str">
        <x:v>Keller</x:v>
      </x:c>
      <x:c r="F183" s="27" t="str">
        <x:v>B/C</x:v>
      </x:c>
      <x:c r="G183" s="27" t="str">
        <x:v>Title/abstract-screened research source</x:v>
      </x:c>
      <x:c r="H183" s="27" t="str">
        <x:v>OpenAlex-A</x:v>
      </x:c>
      <x:c r="I183" s="27" t="str">
        <x:v>https://www.pnas.org/content/pnas/115/45/11414.full.pdf</x:v>
      </x:c>
      <x:c r="J183" s="27" t="n">
        <x:v>3</x:v>
      </x:c>
      <x:c r="K183" s="27" t="n">
        <x:v>1</x:v>
      </x:c>
      <x:c r="L183" s="27" t="n">
        <x:v>2</x:v>
      </x:c>
      <x:c r="M183" s="27" t="n">
        <x:v>0</x:v>
      </x:c>
      <x:c r="N183" s="27" t="n">
        <x:v>2</x:v>
      </x:c>
      <x:c r="O183" s="27" t="n">
        <x:f>SUM(J183:N183)</x:f>
        <x:v>8</x:v>
      </x:c>
      <x:c r="P183" s="27" t="str">
        <x:v>NO</x:v>
      </x:c>
      <x:c r="Q183" s="27" t="str"/>
      <x:c r="R183" s="27" t="str">
        <x:f>IF(B183="Spine","INCLUDE",IF(OR(O183&gt;=7,P183="YES"),"INCLUDE","HOLD"))</x:f>
        <x:v>INCLUDE</x:v>
      </x:c>
      <x:c r="S183" s="27" t="str">
        <x:v>Supporting corpus; exact numerical claims require publication-level lock. Included after relevance screen; not automatically a central lecture citation.</x:v>
      </x:c>
      <x:c r="T183" s="27" t="str">
        <x:v>SUP014</x:v>
      </x:c>
      <x:c r="U183" s="27" t="str">
        <x:v>universality claim of attachment theory children s socioemotional development across cultures</x:v>
      </x:c>
    </x:row>
    <x:row r="184">
      <x:c r="A184" s="27" t="str">
        <x:v>L181</x:v>
      </x:c>
      <x:c r="B184" s="27" t="str">
        <x:v>Supporting</x:v>
      </x:c>
      <x:c r="C184" s="27" t="str">
        <x:v>Attachment/Development</x:v>
      </x:c>
      <x:c r="D184" s="27" t="str">
        <x:v>The effects of interaction quality on neural synchrony during mother-child problem solving</x:v>
      </x:c>
      <x:c r="E184" s="27" t="str">
        <x:v>Nguyen et al.</x:v>
      </x:c>
      <x:c r="F184" s="27" t="str">
        <x:v>B/C</x:v>
      </x:c>
      <x:c r="G184" s="27" t="str">
        <x:v>Title/abstract-screened research source</x:v>
      </x:c>
      <x:c r="H184" s="27" t="str">
        <x:v>OpenAlex-A</x:v>
      </x:c>
      <x:c r="I184" s="27" t="str">
        <x:v>https://www.sciencedirect.com/science/article/pii/S001094521930406X/pdf</x:v>
      </x:c>
      <x:c r="J184" s="27" t="n">
        <x:v>3</x:v>
      </x:c>
      <x:c r="K184" s="27" t="n">
        <x:v>2</x:v>
      </x:c>
      <x:c r="L184" s="27" t="n">
        <x:v>2</x:v>
      </x:c>
      <x:c r="M184" s="27" t="n">
        <x:v>0</x:v>
      </x:c>
      <x:c r="N184" s="27" t="n">
        <x:v>2</x:v>
      </x:c>
      <x:c r="O184" s="27" t="n">
        <x:f>SUM(J184:N184)</x:f>
        <x:v>9</x:v>
      </x:c>
      <x:c r="P184" s="27" t="str">
        <x:v>NO</x:v>
      </x:c>
      <x:c r="Q184" s="27" t="str"/>
      <x:c r="R184" s="27" t="str">
        <x:f>IF(B184="Spine","INCLUDE",IF(OR(O184&gt;=7,P184="YES"),"INCLUDE","HOLD"))</x:f>
        <x:v>INCLUDE</x:v>
      </x:c>
      <x:c r="S184" s="27" t="str">
        <x:v>Supporting corpus; exact numerical claims require publication-level lock. Included after relevance screen; not automatically a central lecture citation.</x:v>
      </x:c>
      <x:c r="T184" s="27" t="str">
        <x:v>SUP015</x:v>
      </x:c>
      <x:c r="U184" s="27" t="str">
        <x:v>the effects of interaction quality on neural synchrony during mother child problem solving</x:v>
      </x:c>
    </x:row>
    <x:row r="185">
      <x:c r="A185" s="27" t="str">
        <x:v>L182</x:v>
      </x:c>
      <x:c r="B185" s="27" t="str">
        <x:v>Supporting</x:v>
      </x:c>
      <x:c r="C185" s="27" t="str">
        <x:v>Attachment/Development</x:v>
      </x:c>
      <x:c r="D185" s="27" t="str">
        <x:v>Conceptualizing Emotion Regulation and Coregulation as Family-Level Phenomena</x:v>
      </x:c>
      <x:c r="E185" s="27" t="str">
        <x:v>Paley &amp; Hajal</x:v>
      </x:c>
      <x:c r="F185" s="27" t="str">
        <x:v>B/C</x:v>
      </x:c>
      <x:c r="G185" s="27" t="str">
        <x:v>Title/abstract-screened research source</x:v>
      </x:c>
      <x:c r="H185" s="27" t="str">
        <x:v>OpenAlex-A</x:v>
      </x:c>
      <x:c r="I185" s="27" t="str">
        <x:v>https://link.springer.com/content/pdf/10.1007/s10567-022-00378-4.pdf</x:v>
      </x:c>
      <x:c r="J185" s="27" t="n">
        <x:v>3</x:v>
      </x:c>
      <x:c r="K185" s="27" t="n">
        <x:v>1</x:v>
      </x:c>
      <x:c r="L185" s="27" t="n">
        <x:v>2</x:v>
      </x:c>
      <x:c r="M185" s="27" t="n">
        <x:v>0</x:v>
      </x:c>
      <x:c r="N185" s="27" t="n">
        <x:v>2</x:v>
      </x:c>
      <x:c r="O185" s="27" t="n">
        <x:f>SUM(J185:N185)</x:f>
        <x:v>8</x:v>
      </x:c>
      <x:c r="P185" s="27" t="str">
        <x:v>NO</x:v>
      </x:c>
      <x:c r="Q185" s="27" t="str"/>
      <x:c r="R185" s="27" t="str">
        <x:f>IF(B185="Spine","INCLUDE",IF(OR(O185&gt;=7,P185="YES"),"INCLUDE","HOLD"))</x:f>
        <x:v>INCLUDE</x:v>
      </x:c>
      <x:c r="S185" s="27" t="str">
        <x:v>Supporting corpus; exact numerical claims require publication-level lock. Included after relevance screen; not automatically a central lecture citation.</x:v>
      </x:c>
      <x:c r="T185" s="27" t="str">
        <x:v>SUP016</x:v>
      </x:c>
      <x:c r="U185" s="27" t="str">
        <x:v>conceptualizing emotion regulation and coregulation as family level phenomena</x:v>
      </x:c>
    </x:row>
    <x:row r="186">
      <x:c r="A186" s="27" t="str">
        <x:v>L183</x:v>
      </x:c>
      <x:c r="B186" s="27" t="str">
        <x:v>Supporting</x:v>
      </x:c>
      <x:c r="C186" s="27" t="str">
        <x:v>Attachment/Development</x:v>
      </x:c>
      <x:c r="D186" s="27" t="str">
        <x:v>A Systematic Review of Associations Between Interoception, Vagal Tone, and Emotional Regulation</x:v>
      </x:c>
      <x:c r="E186" s="27" t="str">
        <x:v>Pinna &amp; Edwards</x:v>
      </x:c>
      <x:c r="F186" s="27" t="str">
        <x:v>B/C</x:v>
      </x:c>
      <x:c r="G186" s="27" t="str">
        <x:v>Title/abstract-screened research source</x:v>
      </x:c>
      <x:c r="H186" s="27" t="str">
        <x:v>OpenAlex-A</x:v>
      </x:c>
      <x:c r="I186" s="27" t="str">
        <x:v>https://www.frontiersin.org/articles/10.3389/fpsyg.2020.01792/pdf</x:v>
      </x:c>
      <x:c r="J186" s="27" t="n">
        <x:v>3</x:v>
      </x:c>
      <x:c r="K186" s="27" t="n">
        <x:v>3</x:v>
      </x:c>
      <x:c r="L186" s="27" t="n">
        <x:v>2</x:v>
      </x:c>
      <x:c r="M186" s="27" t="n">
        <x:v>2</x:v>
      </x:c>
      <x:c r="N186" s="27" t="n">
        <x:v>2</x:v>
      </x:c>
      <x:c r="O186" s="27" t="n">
        <x:f>SUM(J186:N186)</x:f>
        <x:v>12</x:v>
      </x:c>
      <x:c r="P186" s="27" t="str">
        <x:v>NO</x:v>
      </x:c>
      <x:c r="Q186" s="27" t="str"/>
      <x:c r="R186" s="27" t="str">
        <x:f>IF(B186="Spine","INCLUDE",IF(OR(O186&gt;=7,P186="YES"),"INCLUDE","HOLD"))</x:f>
        <x:v>INCLUDE</x:v>
      </x:c>
      <x:c r="S186" s="27" t="str">
        <x:v>Supporting corpus; exact numerical claims require publication-level lock. Included after relevance screen; not automatically a central lecture citation.</x:v>
      </x:c>
      <x:c r="T186" s="27" t="str">
        <x:v>SUP017</x:v>
      </x:c>
      <x:c r="U186" s="27" t="str">
        <x:v>a systematic review of associations between interoception vagal tone and emotional regulation</x:v>
      </x:c>
    </x:row>
    <x:row r="187">
      <x:c r="A187" s="27" t="str">
        <x:v>L184</x:v>
      </x:c>
      <x:c r="B187" s="27" t="str">
        <x:v>Supporting</x:v>
      </x:c>
      <x:c r="C187" s="27" t="str">
        <x:v>Attachment/Development</x:v>
      </x:c>
      <x:c r="D187" s="27" t="str">
        <x:v>Oxytocin and early parent-infant interactions: A systematic review</x:v>
      </x:c>
      <x:c r="E187" s="27" t="str">
        <x:v>Scatliffe et al.</x:v>
      </x:c>
      <x:c r="F187" s="27" t="str">
        <x:v>B/C</x:v>
      </x:c>
      <x:c r="G187" s="27" t="str">
        <x:v>Title/abstract-screened research source</x:v>
      </x:c>
      <x:c r="H187" s="27" t="str">
        <x:v>OpenAlex-A</x:v>
      </x:c>
      <x:c r="I187" s="27" t="str">
        <x:v>https://www.sciencedirect.com/science/article/pii/S2352013219303229/pdf</x:v>
      </x:c>
      <x:c r="J187" s="27" t="n">
        <x:v>3</x:v>
      </x:c>
      <x:c r="K187" s="27" t="n">
        <x:v>3</x:v>
      </x:c>
      <x:c r="L187" s="27" t="n">
        <x:v>2</x:v>
      </x:c>
      <x:c r="M187" s="27" t="n">
        <x:v>2</x:v>
      </x:c>
      <x:c r="N187" s="27" t="n">
        <x:v>2</x:v>
      </x:c>
      <x:c r="O187" s="27" t="n">
        <x:f>SUM(J187:N187)</x:f>
        <x:v>12</x:v>
      </x:c>
      <x:c r="P187" s="27" t="str">
        <x:v>NO</x:v>
      </x:c>
      <x:c r="Q187" s="27" t="str"/>
      <x:c r="R187" s="27" t="str">
        <x:f>IF(B187="Spine","INCLUDE",IF(OR(O187&gt;=7,P187="YES"),"INCLUDE","HOLD"))</x:f>
        <x:v>INCLUDE</x:v>
      </x:c>
      <x:c r="S187" s="27" t="str">
        <x:v>Supporting corpus; exact numerical claims require publication-level lock. Included after relevance screen; not automatically a central lecture citation.</x:v>
      </x:c>
      <x:c r="T187" s="27" t="str">
        <x:v>SUP018</x:v>
      </x:c>
      <x:c r="U187" s="27" t="str">
        <x:v>oxytocin and early parent infant interactions a systematic review</x:v>
      </x:c>
    </x:row>
    <x:row r="188">
      <x:c r="A188" s="27" t="str">
        <x:v>L185</x:v>
      </x:c>
      <x:c r="B188" s="27" t="str">
        <x:v>Supporting</x:v>
      </x:c>
      <x:c r="C188" s="27" t="str">
        <x:v>Attachment/Development</x:v>
      </x:c>
      <x:c r="D188" s="27" t="str">
        <x:v>A systematic review of positive childhood experiences and adult outcomes</x:v>
      </x:c>
      <x:c r="E188" s="27" t="str">
        <x:v>Han et al.</x:v>
      </x:c>
      <x:c r="F188" s="27" t="str">
        <x:v>B/C</x:v>
      </x:c>
      <x:c r="G188" s="27" t="str">
        <x:v>Title/abstract-screened research source</x:v>
      </x:c>
      <x:c r="H188" s="27" t="str">
        <x:v>OpenAlex-A</x:v>
      </x:c>
      <x:c r="I188" s="27" t="str">
        <x:v>https://pmc.ncbi.nlm.nih.gov/articles/PMC10528145/pdf/nihms-1918500.pdf</x:v>
      </x:c>
      <x:c r="J188" s="27" t="n">
        <x:v>3</x:v>
      </x:c>
      <x:c r="K188" s="27" t="n">
        <x:v>3</x:v>
      </x:c>
      <x:c r="L188" s="27" t="n">
        <x:v>2</x:v>
      </x:c>
      <x:c r="M188" s="27" t="n">
        <x:v>2</x:v>
      </x:c>
      <x:c r="N188" s="27" t="n">
        <x:v>2</x:v>
      </x:c>
      <x:c r="O188" s="27" t="n">
        <x:f>SUM(J188:N188)</x:f>
        <x:v>12</x:v>
      </x:c>
      <x:c r="P188" s="27" t="str">
        <x:v>NO</x:v>
      </x:c>
      <x:c r="Q188" s="27" t="str"/>
      <x:c r="R188" s="27" t="str">
        <x:f>IF(B188="Spine","INCLUDE",IF(OR(O188&gt;=7,P188="YES"),"INCLUDE","HOLD"))</x:f>
        <x:v>INCLUDE</x:v>
      </x:c>
      <x:c r="S188" s="27" t="str">
        <x:v>Supporting corpus; exact numerical claims require publication-level lock. Included after relevance screen; not automatically a central lecture citation.</x:v>
      </x:c>
      <x:c r="T188" s="27" t="str">
        <x:v>SUP019</x:v>
      </x:c>
      <x:c r="U188" s="27" t="str">
        <x:v>a systematic review of positive childhood experiences and adult outcomes</x:v>
      </x:c>
    </x:row>
    <x:row r="189">
      <x:c r="A189" s="27" t="str">
        <x:v>L186</x:v>
      </x:c>
      <x:c r="B189" s="27" t="str">
        <x:v>Supporting</x:v>
      </x:c>
      <x:c r="C189" s="27" t="str">
        <x:v>Attachment/Development</x:v>
      </x:c>
      <x:c r="D189" s="27" t="str">
        <x:v>Neurobiology of culturally common maternal responses to infant cry</x:v>
      </x:c>
      <x:c r="E189" s="27" t="str">
        <x:v>Bornstein et al.</x:v>
      </x:c>
      <x:c r="F189" s="27" t="str">
        <x:v>B/C</x:v>
      </x:c>
      <x:c r="G189" s="27" t="str">
        <x:v>Title/abstract-screened research source</x:v>
      </x:c>
      <x:c r="H189" s="27" t="str">
        <x:v>OpenAlex-A</x:v>
      </x:c>
      <x:c r="I189" s="27" t="str">
        <x:v>https://www.pnas.org/content/pnas/114/45/E9465.full.pdf</x:v>
      </x:c>
      <x:c r="J189" s="27" t="n">
        <x:v>3</x:v>
      </x:c>
      <x:c r="K189" s="27" t="n">
        <x:v>1</x:v>
      </x:c>
      <x:c r="L189" s="27" t="n">
        <x:v>2</x:v>
      </x:c>
      <x:c r="M189" s="27" t="n">
        <x:v>0</x:v>
      </x:c>
      <x:c r="N189" s="27" t="n">
        <x:v>2</x:v>
      </x:c>
      <x:c r="O189" s="27" t="n">
        <x:f>SUM(J189:N189)</x:f>
        <x:v>8</x:v>
      </x:c>
      <x:c r="P189" s="27" t="str">
        <x:v>NO</x:v>
      </x:c>
      <x:c r="Q189" s="27" t="str"/>
      <x:c r="R189" s="27" t="str">
        <x:f>IF(B189="Spine","INCLUDE",IF(OR(O189&gt;=7,P189="YES"),"INCLUDE","HOLD"))</x:f>
        <x:v>INCLUDE</x:v>
      </x:c>
      <x:c r="S189" s="27" t="str">
        <x:v>Supporting corpus; exact numerical claims require publication-level lock. Included after relevance screen; not automatically a central lecture citation.</x:v>
      </x:c>
      <x:c r="T189" s="27" t="str">
        <x:v>SUP020</x:v>
      </x:c>
      <x:c r="U189" s="27" t="str">
        <x:v>neurobiology of culturally common maternal responses to infant cry</x:v>
      </x:c>
    </x:row>
    <x:row r="190">
      <x:c r="A190" s="27" t="str">
        <x:v>L187</x:v>
      </x:c>
      <x:c r="B190" s="27" t="str">
        <x:v>Supporting</x:v>
      </x:c>
      <x:c r="C190" s="27" t="str">
        <x:v>Attachment/Development</x:v>
      </x:c>
      <x:c r="D190" s="27" t="str">
        <x:v>The Effect of Maternal Depression on Infant Attachment: A Systematic Review</x:v>
      </x:c>
      <x:c r="E190" s="27" t="str">
        <x:v>Śliwerski et al.</x:v>
      </x:c>
      <x:c r="F190" s="27" t="str">
        <x:v>B/C</x:v>
      </x:c>
      <x:c r="G190" s="27" t="str">
        <x:v>Title/abstract-screened research source</x:v>
      </x:c>
      <x:c r="H190" s="27" t="str">
        <x:v>OpenAlex-A</x:v>
      </x:c>
      <x:c r="I190" s="27" t="str">
        <x:v>https://www.mdpi.com/1660-4601/17/8/2675/pdf?version=1586855607</x:v>
      </x:c>
      <x:c r="J190" s="27" t="n">
        <x:v>3</x:v>
      </x:c>
      <x:c r="K190" s="27" t="n">
        <x:v>3</x:v>
      </x:c>
      <x:c r="L190" s="27" t="n">
        <x:v>2</x:v>
      </x:c>
      <x:c r="M190" s="27" t="n">
        <x:v>2</x:v>
      </x:c>
      <x:c r="N190" s="27" t="n">
        <x:v>2</x:v>
      </x:c>
      <x:c r="O190" s="27" t="n">
        <x:f>SUM(J190:N190)</x:f>
        <x:v>12</x:v>
      </x:c>
      <x:c r="P190" s="27" t="str">
        <x:v>NO</x:v>
      </x:c>
      <x:c r="Q190" s="27" t="str"/>
      <x:c r="R190" s="27" t="str">
        <x:f>IF(B190="Spine","INCLUDE",IF(OR(O190&gt;=7,P190="YES"),"INCLUDE","HOLD"))</x:f>
        <x:v>INCLUDE</x:v>
      </x:c>
      <x:c r="S190" s="27" t="str">
        <x:v>Supporting corpus; exact numerical claims require publication-level lock. Included after relevance screen; not automatically a central lecture citation.</x:v>
      </x:c>
      <x:c r="T190" s="27" t="str">
        <x:v>SUP021</x:v>
      </x:c>
      <x:c r="U190" s="27" t="str">
        <x:v>the effect of maternal depression on infant attachment a systematic review</x:v>
      </x:c>
    </x:row>
    <x:row r="191">
      <x:c r="A191" s="27" t="str">
        <x:v>L188</x:v>
      </x:c>
      <x:c r="B191" s="27" t="str">
        <x:v>Supporting</x:v>
      </x:c>
      <x:c r="C191" s="27" t="str">
        <x:v>Attachment/Development</x:v>
      </x:c>
      <x:c r="D191" s="27" t="str">
        <x:v>Parental sensitivity and child behavioral problems: A meta-analytic review</x:v>
      </x:c>
      <x:c r="E191" s="27" t="str">
        <x:v>Cooke et al.</x:v>
      </x:c>
      <x:c r="F191" s="27" t="str">
        <x:v>B/C</x:v>
      </x:c>
      <x:c r="G191" s="27" t="str">
        <x:v>Title/abstract-screened research source</x:v>
      </x:c>
      <x:c r="H191" s="27" t="str">
        <x:v>OpenAlex-A</x:v>
      </x:c>
      <x:c r="I191" s="27" t="str">
        <x:v>https://discovery.ucl.ac.uk/10165114/1/Fearon_Parental%20sensitivity%20and%20child%20behavioral%20problems_AAM.pdf</x:v>
      </x:c>
      <x:c r="J191" s="27" t="n">
        <x:v>3</x:v>
      </x:c>
      <x:c r="K191" s="27" t="n">
        <x:v>3</x:v>
      </x:c>
      <x:c r="L191" s="27" t="n">
        <x:v>2</x:v>
      </x:c>
      <x:c r="M191" s="27" t="n">
        <x:v>2</x:v>
      </x:c>
      <x:c r="N191" s="27" t="n">
        <x:v>2</x:v>
      </x:c>
      <x:c r="O191" s="27" t="n">
        <x:f>SUM(J191:N191)</x:f>
        <x:v>12</x:v>
      </x:c>
      <x:c r="P191" s="27" t="str">
        <x:v>NO</x:v>
      </x:c>
      <x:c r="Q191" s="27" t="str"/>
      <x:c r="R191" s="27" t="str">
        <x:f>IF(B191="Spine","INCLUDE",IF(OR(O191&gt;=7,P191="YES"),"INCLUDE","HOLD"))</x:f>
        <x:v>INCLUDE</x:v>
      </x:c>
      <x:c r="S191" s="27" t="str">
        <x:v>Supporting corpus; exact numerical claims require publication-level lock. Included after relevance screen; not automatically a central lecture citation.</x:v>
      </x:c>
      <x:c r="T191" s="27" t="str">
        <x:v>SUP022</x:v>
      </x:c>
      <x:c r="U191" s="27" t="str">
        <x:v>parental sensitivity and child behavioral problems a meta analytic review</x:v>
      </x:c>
    </x:row>
    <x:row r="192">
      <x:c r="A192" s="27" t="str">
        <x:v>L189</x:v>
      </x:c>
      <x:c r="B192" s="27" t="str">
        <x:v>Supporting</x:v>
      </x:c>
      <x:c r="C192" s="27" t="str">
        <x:v>Attachment/Development</x:v>
      </x:c>
      <x:c r="D192" s="27" t="str">
        <x:v>How Early Experience Shapes Human Development: The Case of Psychosocial Deprivation</x:v>
      </x:c>
      <x:c r="E192" s="27" t="str">
        <x:v>Nelson, Zeanah, Fox</x:v>
      </x:c>
      <x:c r="F192" s="27" t="str">
        <x:v>B/C</x:v>
      </x:c>
      <x:c r="G192" s="27" t="str">
        <x:v>Title/abstract-screened research source</x:v>
      </x:c>
      <x:c r="H192" s="27" t="str">
        <x:v>OpenAlex-A</x:v>
      </x:c>
      <x:c r="I192" s="27" t="str">
        <x:v>https://downloads.hindawi.com/journals/np/2019/1676285.pdf</x:v>
      </x:c>
      <x:c r="J192" s="27" t="n">
        <x:v>3</x:v>
      </x:c>
      <x:c r="K192" s="27" t="n">
        <x:v>1</x:v>
      </x:c>
      <x:c r="L192" s="27" t="n">
        <x:v>2</x:v>
      </x:c>
      <x:c r="M192" s="27" t="n">
        <x:v>0</x:v>
      </x:c>
      <x:c r="N192" s="27" t="n">
        <x:v>2</x:v>
      </x:c>
      <x:c r="O192" s="27" t="n">
        <x:f>SUM(J192:N192)</x:f>
        <x:v>8</x:v>
      </x:c>
      <x:c r="P192" s="27" t="str">
        <x:v>NO</x:v>
      </x:c>
      <x:c r="Q192" s="27" t="str"/>
      <x:c r="R192" s="27" t="str">
        <x:f>IF(B192="Spine","INCLUDE",IF(OR(O192&gt;=7,P192="YES"),"INCLUDE","HOLD"))</x:f>
        <x:v>INCLUDE</x:v>
      </x:c>
      <x:c r="S192" s="27" t="str">
        <x:v>Supporting corpus; exact numerical claims require publication-level lock. Included after relevance screen; not automatically a central lecture citation.</x:v>
      </x:c>
      <x:c r="T192" s="27" t="str">
        <x:v>SUP023</x:v>
      </x:c>
      <x:c r="U192" s="27" t="str">
        <x:v>how early experience shapes human development the case of psychosocial deprivation</x:v>
      </x:c>
    </x:row>
    <x:row r="193">
      <x:c r="A193" s="27" t="str">
        <x:v>L190</x:v>
      </x:c>
      <x:c r="B193" s="27" t="str">
        <x:v>Supporting</x:v>
      </x:c>
      <x:c r="C193" s="27" t="str">
        <x:v>Attachment/Development</x:v>
      </x:c>
      <x:c r="D193" s="27" t="str">
        <x:v>Mutual influences between child emotion regulation and parent–child reciprocity support development across the first 10 years of life</x:v>
      </x:c>
      <x:c r="E193" s="27" t="str">
        <x:v>Feldman</x:v>
      </x:c>
      <x:c r="F193" s="27" t="str">
        <x:v>B/C</x:v>
      </x:c>
      <x:c r="G193" s="27" t="str">
        <x:v>Title/abstract-screened research source</x:v>
      </x:c>
      <x:c r="H193" s="27" t="str">
        <x:v>OpenAlex-A</x:v>
      </x:c>
      <x:c r="I193" s="27" t="str">
        <x:v>https://www.cambridge.org/core/services/aop-cambridge-core/content/view/B4F9C168C862D6CDAEABFFB497705580/S0954579415000656a.pdf</x:v>
      </x:c>
      <x:c r="J193" s="27" t="n">
        <x:v>3</x:v>
      </x:c>
      <x:c r="K193" s="27" t="n">
        <x:v>1</x:v>
      </x:c>
      <x:c r="L193" s="27" t="n">
        <x:v>2</x:v>
      </x:c>
      <x:c r="M193" s="27" t="n">
        <x:v>0</x:v>
      </x:c>
      <x:c r="N193" s="27" t="n">
        <x:v>2</x:v>
      </x:c>
      <x:c r="O193" s="27" t="n">
        <x:f>SUM(J193:N193)</x:f>
        <x:v>8</x:v>
      </x:c>
      <x:c r="P193" s="27" t="str">
        <x:v>NO</x:v>
      </x:c>
      <x:c r="Q193" s="27" t="str"/>
      <x:c r="R193" s="27" t="str">
        <x:f>IF(B193="Spine","INCLUDE",IF(OR(O193&gt;=7,P193="YES"),"INCLUDE","HOLD"))</x:f>
        <x:v>INCLUDE</x:v>
      </x:c>
      <x:c r="S193" s="27" t="str">
        <x:v>Supporting corpus; exact numerical claims require publication-level lock. Included after relevance screen; not automatically a central lecture citation.</x:v>
      </x:c>
      <x:c r="T193" s="27" t="str">
        <x:v>SUP024</x:v>
      </x:c>
      <x:c r="U193" s="27" t="str">
        <x:v>mutual influences between child emotion regulation and parent child reciprocity support development across the first 10 years of life</x:v>
      </x:c>
    </x:row>
    <x:row r="194">
      <x:c r="A194" s="27" t="str">
        <x:v>L191</x:v>
      </x:c>
      <x:c r="B194" s="27" t="str">
        <x:v>Supporting</x:v>
      </x:c>
      <x:c r="C194" s="27" t="str">
        <x:v>Attachment/Development</x:v>
      </x:c>
      <x:c r="D194" s="27" t="str">
        <x:v>Parenting and Self-Control Across Early to Late Adolescence: A Three-Level Meta-Analysis</x:v>
      </x:c>
      <x:c r="E194" s="27" t="str">
        <x:v>Li et al.</x:v>
      </x:c>
      <x:c r="F194" s="27" t="str">
        <x:v>B/C</x:v>
      </x:c>
      <x:c r="G194" s="27" t="str">
        <x:v>Title/abstract-screened research source</x:v>
      </x:c>
      <x:c r="H194" s="27" t="str">
        <x:v>OpenAlex-A</x:v>
      </x:c>
      <x:c r="I194" s="27" t="str">
        <x:v>https://kops.uni-konstanz.de/server/api/core/bitstreams/70c7f9ca-1fa9-4812-af8f-d7195b814b3f/content</x:v>
      </x:c>
      <x:c r="J194" s="27" t="n">
        <x:v>3</x:v>
      </x:c>
      <x:c r="K194" s="27" t="n">
        <x:v>3</x:v>
      </x:c>
      <x:c r="L194" s="27" t="n">
        <x:v>2</x:v>
      </x:c>
      <x:c r="M194" s="27" t="n">
        <x:v>2</x:v>
      </x:c>
      <x:c r="N194" s="27" t="n">
        <x:v>2</x:v>
      </x:c>
      <x:c r="O194" s="27" t="n">
        <x:f>SUM(J194:N194)</x:f>
        <x:v>12</x:v>
      </x:c>
      <x:c r="P194" s="27" t="str">
        <x:v>NO</x:v>
      </x:c>
      <x:c r="Q194" s="27" t="str"/>
      <x:c r="R194" s="27" t="str">
        <x:f>IF(B194="Spine","INCLUDE",IF(OR(O194&gt;=7,P194="YES"),"INCLUDE","HOLD"))</x:f>
        <x:v>INCLUDE</x:v>
      </x:c>
      <x:c r="S194" s="27" t="str">
        <x:v>Supporting corpus; exact numerical claims require publication-level lock. Included after relevance screen; not automatically a central lecture citation.</x:v>
      </x:c>
      <x:c r="T194" s="27" t="str">
        <x:v>SUP025</x:v>
      </x:c>
      <x:c r="U194" s="27" t="str">
        <x:v>parenting and self control across early to late adolescence a three level meta analysis</x:v>
      </x:c>
    </x:row>
    <x:row r="195">
      <x:c r="A195" s="27" t="str">
        <x:v>L192</x:v>
      </x:c>
      <x:c r="B195" s="27" t="str">
        <x:v>Supporting</x:v>
      </x:c>
      <x:c r="C195" s="27" t="str">
        <x:v>Attachment/Development</x:v>
      </x:c>
      <x:c r="D195" s="27" t="str">
        <x:v>Malleability, plasticity, and individuality: How children learn and develop in context</x:v>
      </x:c>
      <x:c r="E195" s="27" t="str">
        <x:v>Cantor et al.</x:v>
      </x:c>
      <x:c r="F195" s="27" t="str">
        <x:v>B/C</x:v>
      </x:c>
      <x:c r="G195" s="27" t="str">
        <x:v>Title/abstract-screened research source</x:v>
      </x:c>
      <x:c r="H195" s="27" t="str">
        <x:v>OpenAlex-A</x:v>
      </x:c>
      <x:c r="I195" s="27" t="str">
        <x:v>https://www.tandfonline.com/doi/pdf/10.1080/10888691.2017.1398649?needAccess=true</x:v>
      </x:c>
      <x:c r="J195" s="27" t="n">
        <x:v>3</x:v>
      </x:c>
      <x:c r="K195" s="27" t="n">
        <x:v>1</x:v>
      </x:c>
      <x:c r="L195" s="27" t="n">
        <x:v>2</x:v>
      </x:c>
      <x:c r="M195" s="27" t="n">
        <x:v>0</x:v>
      </x:c>
      <x:c r="N195" s="27" t="n">
        <x:v>2</x:v>
      </x:c>
      <x:c r="O195" s="27" t="n">
        <x:f>SUM(J195:N195)</x:f>
        <x:v>8</x:v>
      </x:c>
      <x:c r="P195" s="27" t="str">
        <x:v>NO</x:v>
      </x:c>
      <x:c r="Q195" s="27" t="str"/>
      <x:c r="R195" s="27" t="str">
        <x:f>IF(B195="Spine","INCLUDE",IF(OR(O195&gt;=7,P195="YES"),"INCLUDE","HOLD"))</x:f>
        <x:v>INCLUDE</x:v>
      </x:c>
      <x:c r="S195" s="27" t="str">
        <x:v>Supporting corpus; exact numerical claims require publication-level lock. Included after relevance screen; not automatically a central lecture citation.</x:v>
      </x:c>
      <x:c r="T195" s="27" t="str">
        <x:v>SUP026</x:v>
      </x:c>
      <x:c r="U195" s="27" t="str">
        <x:v>malleability plasticity and individuality how children learn and develop in context</x:v>
      </x:c>
    </x:row>
    <x:row r="196">
      <x:c r="A196" s="27" t="str">
        <x:v>L193</x:v>
      </x:c>
      <x:c r="B196" s="27" t="str">
        <x:v>Supporting</x:v>
      </x:c>
      <x:c r="C196" s="27" t="str">
        <x:v>Attachment/Development</x:v>
      </x:c>
      <x:c r="D196" s="27" t="str">
        <x:v>Brain plasticity in pregnancy and the postpartum period: links to maternal caregiving and mental health</x:v>
      </x:c>
      <x:c r="E196" s="27" t="str">
        <x:v>Barba-Müller et al.</x:v>
      </x:c>
      <x:c r="F196" s="27" t="str">
        <x:v>B/C</x:v>
      </x:c>
      <x:c r="G196" s="27" t="str">
        <x:v>Title/abstract-screened research source</x:v>
      </x:c>
      <x:c r="H196" s="27" t="str">
        <x:v>OpenAlex-D</x:v>
      </x:c>
      <x:c r="I196" s="27" t="str">
        <x:v>https://link.springer.com/content/pdf/10.1007/s00737-018-0889-z.pdf</x:v>
      </x:c>
      <x:c r="J196" s="27" t="n">
        <x:v>3</x:v>
      </x:c>
      <x:c r="K196" s="27" t="n">
        <x:v>2</x:v>
      </x:c>
      <x:c r="L196" s="27" t="n">
        <x:v>2</x:v>
      </x:c>
      <x:c r="M196" s="27" t="n">
        <x:v>0</x:v>
      </x:c>
      <x:c r="N196" s="27" t="n">
        <x:v>2</x:v>
      </x:c>
      <x:c r="O196" s="27" t="n">
        <x:f>SUM(J196:N196)</x:f>
        <x:v>9</x:v>
      </x:c>
      <x:c r="P196" s="27" t="str">
        <x:v>NO</x:v>
      </x:c>
      <x:c r="Q196" s="27" t="str"/>
      <x:c r="R196" s="27" t="str">
        <x:f>IF(B196="Spine","INCLUDE",IF(OR(O196&gt;=7,P196="YES"),"INCLUDE","HOLD"))</x:f>
        <x:v>INCLUDE</x:v>
      </x:c>
      <x:c r="S196" s="27" t="str">
        <x:v>Supporting corpus; exact numerical claims require publication-level lock. Included after relevance screen; not automatically a central lecture citation.</x:v>
      </x:c>
      <x:c r="T196" s="27" t="str">
        <x:v>SUP027</x:v>
      </x:c>
      <x:c r="U196" s="27" t="str">
        <x:v>brain plasticity in pregnancy and the postpartum period links to maternal caregiving and mental health</x:v>
      </x:c>
    </x:row>
    <x:row r="197">
      <x:c r="A197" s="27" t="str">
        <x:v>L194</x:v>
      </x:c>
      <x:c r="B197" s="27" t="str">
        <x:v>Supporting</x:v>
      </x:c>
      <x:c r="C197" s="27" t="str">
        <x:v>Attachment/Development</x:v>
      </x:c>
      <x:c r="D197" s="27" t="str">
        <x:v>Early life stress and brain function: Activity and connectivity associated with processing emotion and reward</x:v>
      </x:c>
      <x:c r="E197" s="27" t="str">
        <x:v>Herzberg &amp; Gunnar</x:v>
      </x:c>
      <x:c r="F197" s="27" t="str">
        <x:v>B/C</x:v>
      </x:c>
      <x:c r="G197" s="27" t="str">
        <x:v>Title/abstract-screened research source</x:v>
      </x:c>
      <x:c r="H197" s="27" t="str">
        <x:v>OpenAlex-D</x:v>
      </x:c>
      <x:c r="I197" s="27" t="str">
        <x:v>https://www.sciencedirect.com/science/article/pii/S1053811919310845/pdf</x:v>
      </x:c>
      <x:c r="J197" s="27" t="n">
        <x:v>3</x:v>
      </x:c>
      <x:c r="K197" s="27" t="n">
        <x:v>2</x:v>
      </x:c>
      <x:c r="L197" s="27" t="n">
        <x:v>2</x:v>
      </x:c>
      <x:c r="M197" s="27" t="n">
        <x:v>0</x:v>
      </x:c>
      <x:c r="N197" s="27" t="n">
        <x:v>2</x:v>
      </x:c>
      <x:c r="O197" s="27" t="n">
        <x:f>SUM(J197:N197)</x:f>
        <x:v>9</x:v>
      </x:c>
      <x:c r="P197" s="27" t="str">
        <x:v>NO</x:v>
      </x:c>
      <x:c r="Q197" s="27" t="str"/>
      <x:c r="R197" s="27" t="str">
        <x:f>IF(B197="Spine","INCLUDE",IF(OR(O197&gt;=7,P197="YES"),"INCLUDE","HOLD"))</x:f>
        <x:v>INCLUDE</x:v>
      </x:c>
      <x:c r="S197" s="27" t="str">
        <x:v>Supporting corpus; exact numerical claims require publication-level lock. Included after relevance screen; not automatically a central lecture citation.</x:v>
      </x:c>
      <x:c r="T197" s="27" t="str">
        <x:v>SUP028</x:v>
      </x:c>
      <x:c r="U197" s="27" t="str">
        <x:v>early life stress and brain function activity and connectivity associated with processing emotion and reward</x:v>
      </x:c>
    </x:row>
    <x:row r="198">
      <x:c r="A198" s="27" t="str">
        <x:v>L195</x:v>
      </x:c>
      <x:c r="B198" s="27" t="str">
        <x:v>Supporting</x:v>
      </x:c>
      <x:c r="C198" s="27" t="str">
        <x:v>Attachment/Development</x:v>
      </x:c>
      <x:c r="D198" s="27" t="str">
        <x:v>Annual Research Review: Childhood maltreatment, latent vulnerability and the shift to preventative psychiatry</x:v>
      </x:c>
      <x:c r="E198" s="27" t="str">
        <x:v>McCrory, Gerin, Viding</x:v>
      </x:c>
      <x:c r="F198" s="27" t="str">
        <x:v>B/C</x:v>
      </x:c>
      <x:c r="G198" s="27" t="str">
        <x:v>Title/abstract-screened research source</x:v>
      </x:c>
      <x:c r="H198" s="27" t="str">
        <x:v>OpenAlex-D</x:v>
      </x:c>
      <x:c r="I198" s="27" t="str">
        <x:v>https://onlinelibrary.wiley.com/doi/pdfdirect/10.1111/jcpp.12713</x:v>
      </x:c>
      <x:c r="J198" s="27" t="n">
        <x:v>3</x:v>
      </x:c>
      <x:c r="K198" s="27" t="n">
        <x:v>3</x:v>
      </x:c>
      <x:c r="L198" s="27" t="n">
        <x:v>2</x:v>
      </x:c>
      <x:c r="M198" s="27" t="n">
        <x:v>2</x:v>
      </x:c>
      <x:c r="N198" s="27" t="n">
        <x:v>2</x:v>
      </x:c>
      <x:c r="O198" s="27" t="n">
        <x:f>SUM(J198:N198)</x:f>
        <x:v>12</x:v>
      </x:c>
      <x:c r="P198" s="27" t="str">
        <x:v>NO</x:v>
      </x:c>
      <x:c r="Q198" s="27" t="str"/>
      <x:c r="R198" s="27" t="str">
        <x:f>IF(B198="Spine","INCLUDE",IF(OR(O198&gt;=7,P198="YES"),"INCLUDE","HOLD"))</x:f>
        <x:v>INCLUDE</x:v>
      </x:c>
      <x:c r="S198" s="27" t="str">
        <x:v>Supporting corpus; exact numerical claims require publication-level lock. Included after relevance screen; not automatically a central lecture citation.</x:v>
      </x:c>
      <x:c r="T198" s="27" t="str">
        <x:v>SUP029</x:v>
      </x:c>
      <x:c r="U198" s="27" t="str">
        <x:v>annual research review childhood maltreatment latent vulnerability and the shift to preventative psychiatry</x:v>
      </x:c>
    </x:row>
    <x:row r="199">
      <x:c r="A199" s="27" t="str">
        <x:v>L196</x:v>
      </x:c>
      <x:c r="B199" s="27" t="str">
        <x:v>Supporting</x:v>
      </x:c>
      <x:c r="C199" s="27" t="str">
        <x:v>Attachment/Development</x:v>
      </x:c>
      <x:c r="D199" s="27" t="str">
        <x:v>The theory of latent vulnerability: Reconceptualizing the link between childhood maltreatment and psychiatric disorder</x:v>
      </x:c>
      <x:c r="E199" s="27" t="str">
        <x:v>McCrory &amp; Viding</x:v>
      </x:c>
      <x:c r="F199" s="27" t="str">
        <x:v>B/C</x:v>
      </x:c>
      <x:c r="G199" s="27" t="str">
        <x:v>Title/abstract-screened research source</x:v>
      </x:c>
      <x:c r="H199" s="27" t="str">
        <x:v>OpenAlex-D</x:v>
      </x:c>
      <x:c r="I199" s="27" t="str">
        <x:v>https://www.cambridge.org/core/services/aop-cambridge-core/content/view/552648FD22ACD298D00125693C2CB743/S0954579415000115a.pdf</x:v>
      </x:c>
      <x:c r="J199" s="27" t="n">
        <x:v>3</x:v>
      </x:c>
      <x:c r="K199" s="27" t="n">
        <x:v>1</x:v>
      </x:c>
      <x:c r="L199" s="27" t="n">
        <x:v>2</x:v>
      </x:c>
      <x:c r="M199" s="27" t="n">
        <x:v>0</x:v>
      </x:c>
      <x:c r="N199" s="27" t="n">
        <x:v>2</x:v>
      </x:c>
      <x:c r="O199" s="27" t="n">
        <x:f>SUM(J199:N199)</x:f>
        <x:v>8</x:v>
      </x:c>
      <x:c r="P199" s="27" t="str">
        <x:v>NO</x:v>
      </x:c>
      <x:c r="Q199" s="27" t="str"/>
      <x:c r="R199" s="27" t="str">
        <x:f>IF(B199="Spine","INCLUDE",IF(OR(O199&gt;=7,P199="YES"),"INCLUDE","HOLD"))</x:f>
        <x:v>INCLUDE</x:v>
      </x:c>
      <x:c r="S199" s="27" t="str">
        <x:v>Supporting corpus; exact numerical claims require publication-level lock. Included after relevance screen; not automatically a central lecture citation.</x:v>
      </x:c>
      <x:c r="T199" s="27" t="str">
        <x:v>SUP030</x:v>
      </x:c>
      <x:c r="U199" s="27" t="str">
        <x:v>the theory of latent vulnerability reconceptualizing the link between childhood maltreatment and psychiatric disorder</x:v>
      </x:c>
    </x:row>
    <x:row r="200">
      <x:c r="A200" s="27" t="str">
        <x:v>L197</x:v>
      </x:c>
      <x:c r="B200" s="27" t="str">
        <x:v>Supporting</x:v>
      </x:c>
      <x:c r="C200" s="27" t="str">
        <x:v>Attachment/Development</x:v>
      </x:c>
      <x:c r="D200" s="27" t="str">
        <x:v>Hidden Wounds? Inflammatory Links Between Childhood Trauma and Psychopathology</x:v>
      </x:c>
      <x:c r="E200" s="27" t="str">
        <x:v>Danese &amp; Baldwin</x:v>
      </x:c>
      <x:c r="F200" s="27" t="str">
        <x:v>B/C</x:v>
      </x:c>
      <x:c r="G200" s="27" t="str">
        <x:v>Title/abstract-screened research source</x:v>
      </x:c>
      <x:c r="H200" s="27" t="str">
        <x:v>OpenAlex-D</x:v>
      </x:c>
      <x:c r="I200" s="27" t="str">
        <x:v>https://www.annualreviews.org/doi/pdf/10.1146/annurev-psych-010416-044208</x:v>
      </x:c>
      <x:c r="J200" s="27" t="n">
        <x:v>3</x:v>
      </x:c>
      <x:c r="K200" s="27" t="n">
        <x:v>1</x:v>
      </x:c>
      <x:c r="L200" s="27" t="n">
        <x:v>2</x:v>
      </x:c>
      <x:c r="M200" s="27" t="n">
        <x:v>0</x:v>
      </x:c>
      <x:c r="N200" s="27" t="n">
        <x:v>2</x:v>
      </x:c>
      <x:c r="O200" s="27" t="n">
        <x:f>SUM(J200:N200)</x:f>
        <x:v>8</x:v>
      </x:c>
      <x:c r="P200" s="27" t="str">
        <x:v>NO</x:v>
      </x:c>
      <x:c r="Q200" s="27" t="str"/>
      <x:c r="R200" s="27" t="str">
        <x:f>IF(B200="Spine","INCLUDE",IF(OR(O200&gt;=7,P200="YES"),"INCLUDE","HOLD"))</x:f>
        <x:v>INCLUDE</x:v>
      </x:c>
      <x:c r="S200" s="27" t="str">
        <x:v>Supporting corpus; exact numerical claims require publication-level lock. Included after relevance screen; not automatically a central lecture citation.</x:v>
      </x:c>
      <x:c r="T200" s="27" t="str">
        <x:v>SUP031</x:v>
      </x:c>
      <x:c r="U200" s="27" t="str">
        <x:v>hidden wounds inflammatory links between childhood trauma and psychopathology</x:v>
      </x:c>
    </x:row>
    <x:row r="201">
      <x:c r="A201" s="27" t="str">
        <x:v>L198</x:v>
      </x:c>
      <x:c r="B201" s="27" t="str">
        <x:v>Supporting</x:v>
      </x:c>
      <x:c r="C201" s="27" t="str">
        <x:v>Attachment/Development</x:v>
      </x:c>
      <x:c r="D201" s="27" t="str">
        <x:v>Adverse Childhood Experiences and the Consequences on Neurobiological, Psychosocial, and Somatic Conditions Across the Lifespan</x:v>
      </x:c>
      <x:c r="E201" s="27" t="str">
        <x:v>Herzog &amp; Schmahl</x:v>
      </x:c>
      <x:c r="F201" s="27" t="str">
        <x:v>B/C</x:v>
      </x:c>
      <x:c r="G201" s="27" t="str">
        <x:v>Title/abstract-screened research source</x:v>
      </x:c>
      <x:c r="H201" s="27" t="str">
        <x:v>OpenAlex-D</x:v>
      </x:c>
      <x:c r="I201" s="27" t="str">
        <x:v>https://www.frontiersin.org/articles/10.3389/fpsyt.2018.00420/pdf</x:v>
      </x:c>
      <x:c r="J201" s="27" t="n">
        <x:v>3</x:v>
      </x:c>
      <x:c r="K201" s="27" t="n">
        <x:v>1</x:v>
      </x:c>
      <x:c r="L201" s="27" t="n">
        <x:v>2</x:v>
      </x:c>
      <x:c r="M201" s="27" t="n">
        <x:v>0</x:v>
      </x:c>
      <x:c r="N201" s="27" t="n">
        <x:v>2</x:v>
      </x:c>
      <x:c r="O201" s="27" t="n">
        <x:f>SUM(J201:N201)</x:f>
        <x:v>8</x:v>
      </x:c>
      <x:c r="P201" s="27" t="str">
        <x:v>NO</x:v>
      </x:c>
      <x:c r="Q201" s="27" t="str"/>
      <x:c r="R201" s="27" t="str">
        <x:f>IF(B201="Spine","INCLUDE",IF(OR(O201&gt;=7,P201="YES"),"INCLUDE","HOLD"))</x:f>
        <x:v>INCLUDE</x:v>
      </x:c>
      <x:c r="S201" s="27" t="str">
        <x:v>Supporting corpus; exact numerical claims require publication-level lock. Included after relevance screen; not automatically a central lecture citation.</x:v>
      </x:c>
      <x:c r="T201" s="27" t="str">
        <x:v>SUP032</x:v>
      </x:c>
      <x:c r="U201" s="27" t="str">
        <x:v>adverse childhood experiences and the consequences on neurobiological psychosocial and somatic conditions across the lifespan</x:v>
      </x:c>
    </x:row>
    <x:row r="202">
      <x:c r="A202" s="27" t="str">
        <x:v>L199</x:v>
      </x:c>
      <x:c r="B202" s="27" t="str">
        <x:v>Supporting</x:v>
      </x:c>
      <x:c r="C202" s="27" t="str">
        <x:v>Attachment/Emotion regulation</x:v>
      </x:c>
      <x:c r="D202" s="27" t="str">
        <x:v>Brain Oscillations during Emotion Regulation and the Two-dimensional Model of Adult Attachment.</x:v>
      </x:c>
      <x:c r="E202" s="27" t="str">
        <x:v>Domic Siede et al.</x:v>
      </x:c>
      <x:c r="F202" s="27" t="str">
        <x:v>B/C</x:v>
      </x:c>
      <x:c r="G202" s="27" t="str">
        <x:v>Title/abstract-screened research source</x:v>
      </x:c>
      <x:c r="H202" s="27" t="str">
        <x:v>Consensus</x:v>
      </x:c>
      <x:c r="I202" s="27" t="str">
        <x:v>https://consensus.app/papers/details/e2232c221d18562582f8f24591456ea2/?utm_source=chatgpt</x:v>
      </x:c>
      <x:c r="J202" s="27" t="n">
        <x:v>3</x:v>
      </x:c>
      <x:c r="K202" s="27" t="n">
        <x:v>2</x:v>
      </x:c>
      <x:c r="L202" s="27" t="n">
        <x:v>2</x:v>
      </x:c>
      <x:c r="M202" s="27" t="n">
        <x:v>0</x:v>
      </x:c>
      <x:c r="N202" s="27" t="n">
        <x:v>2</x:v>
      </x:c>
      <x:c r="O202" s="27" t="n">
        <x:f>SUM(J202:N202)</x:f>
        <x:v>9</x:v>
      </x:c>
      <x:c r="P202" s="27" t="str">
        <x:v>NO</x:v>
      </x:c>
      <x:c r="Q202" s="27" t="str"/>
      <x:c r="R202" s="27" t="str">
        <x:f>IF(B202="Spine","INCLUDE",IF(OR(O202&gt;=7,P202="YES"),"INCLUDE","HOLD"))</x:f>
        <x:v>INCLUDE</x:v>
      </x:c>
      <x:c r="S202" s="27" t="str">
        <x:v>Supporting corpus; exact numerical claims require publication-level lock. Included after relevance screen; not automatically a central lecture citation.</x:v>
      </x:c>
      <x:c r="T202" s="27" t="str">
        <x:v>SUP033</x:v>
      </x:c>
      <x:c r="U202" s="27" t="str">
        <x:v>brain oscillations during emotion regulation and the two dimensional model of adult attachment</x:v>
      </x:c>
    </x:row>
    <x:row r="203">
      <x:c r="A203" s="27" t="str">
        <x:v>L200</x:v>
      </x:c>
      <x:c r="B203" s="27" t="str">
        <x:v>Supporting</x:v>
      </x:c>
      <x:c r="C203" s="27" t="str">
        <x:v>Attachment/Emotion regulation</x:v>
      </x:c>
      <x:c r="D203" s="27" t="str">
        <x:v>Attachment orientations and emotion regulation.</x:v>
      </x:c>
      <x:c r="E203" s="27" t="str">
        <x:v>Mikulincer &amp; Shaver</x:v>
      </x:c>
      <x:c r="F203" s="27" t="str">
        <x:v>B/C</x:v>
      </x:c>
      <x:c r="G203" s="27" t="str">
        <x:v>Title/abstract-screened research source</x:v>
      </x:c>
      <x:c r="H203" s="27" t="str">
        <x:v>Consensus</x:v>
      </x:c>
      <x:c r="I203" s="27" t="str">
        <x:v>https://consensus.app/papers/details/1978855872e5522490c785b94368108b/?utm_source=chatgpt</x:v>
      </x:c>
      <x:c r="J203" s="27" t="n">
        <x:v>3</x:v>
      </x:c>
      <x:c r="K203" s="27" t="n">
        <x:v>1</x:v>
      </x:c>
      <x:c r="L203" s="27" t="n">
        <x:v>2</x:v>
      </x:c>
      <x:c r="M203" s="27" t="n">
        <x:v>0</x:v>
      </x:c>
      <x:c r="N203" s="27" t="n">
        <x:v>2</x:v>
      </x:c>
      <x:c r="O203" s="27" t="n">
        <x:f>SUM(J203:N203)</x:f>
        <x:v>8</x:v>
      </x:c>
      <x:c r="P203" s="27" t="str">
        <x:v>NO</x:v>
      </x:c>
      <x:c r="Q203" s="27" t="str"/>
      <x:c r="R203" s="27" t="str">
        <x:f>IF(B203="Spine","INCLUDE",IF(OR(O203&gt;=7,P203="YES"),"INCLUDE","HOLD"))</x:f>
        <x:v>INCLUDE</x:v>
      </x:c>
      <x:c r="S203" s="27" t="str">
        <x:v>Supporting corpus; exact numerical claims require publication-level lock. Included after relevance screen; not automatically a central lecture citation.</x:v>
      </x:c>
      <x:c r="T203" s="27" t="str">
        <x:v>SUP034</x:v>
      </x:c>
      <x:c r="U203" s="27" t="str">
        <x:v>attachment orientations and emotion regulation</x:v>
      </x:c>
    </x:row>
    <x:row r="204">
      <x:c r="A204" s="27" t="str">
        <x:v>L201</x:v>
      </x:c>
      <x:c r="B204" s="27" t="str">
        <x:v>Supporting</x:v>
      </x:c>
      <x:c r="C204" s="27" t="str">
        <x:v>Attachment/Emotion regulation</x:v>
      </x:c>
      <x:c r="D204" s="27" t="str">
        <x:v>Adult attachment styles and emotional regulation: The role of interoceptive awareness and alexithymia</x:v>
      </x:c>
      <x:c r="E204" s="27" t="str">
        <x:v>Ferraro &amp; Taylor</x:v>
      </x:c>
      <x:c r="F204" s="27" t="str">
        <x:v>B/C</x:v>
      </x:c>
      <x:c r="G204" s="27" t="str">
        <x:v>Title/abstract-screened research source</x:v>
      </x:c>
      <x:c r="H204" s="27" t="str">
        <x:v>Consensus</x:v>
      </x:c>
      <x:c r="I204" s="27" t="str">
        <x:v>https://consensus.app/papers/details/d3ac7651f95055e3a19bfb5a2b6f51cc/?utm_source=chatgpt</x:v>
      </x:c>
      <x:c r="J204" s="27" t="n">
        <x:v>3</x:v>
      </x:c>
      <x:c r="K204" s="27" t="n">
        <x:v>1</x:v>
      </x:c>
      <x:c r="L204" s="27" t="n">
        <x:v>2</x:v>
      </x:c>
      <x:c r="M204" s="27" t="n">
        <x:v>0</x:v>
      </x:c>
      <x:c r="N204" s="27" t="n">
        <x:v>2</x:v>
      </x:c>
      <x:c r="O204" s="27" t="n">
        <x:f>SUM(J204:N204)</x:f>
        <x:v>8</x:v>
      </x:c>
      <x:c r="P204" s="27" t="str">
        <x:v>NO</x:v>
      </x:c>
      <x:c r="Q204" s="27" t="str"/>
      <x:c r="R204" s="27" t="str">
        <x:f>IF(B204="Spine","INCLUDE",IF(OR(O204&gt;=7,P204="YES"),"INCLUDE","HOLD"))</x:f>
        <x:v>INCLUDE</x:v>
      </x:c>
      <x:c r="S204" s="27" t="str">
        <x:v>Supporting corpus; exact numerical claims require publication-level lock. Included after relevance screen; not automatically a central lecture citation.</x:v>
      </x:c>
      <x:c r="T204" s="27" t="str">
        <x:v>SUP035</x:v>
      </x:c>
      <x:c r="U204" s="27" t="str">
        <x:v>adult attachment styles and emotional regulation the role of interoceptive awareness and alexithymia</x:v>
      </x:c>
    </x:row>
    <x:row r="205">
      <x:c r="A205" s="27" t="str">
        <x:v>L202</x:v>
      </x:c>
      <x:c r="B205" s="27" t="str">
        <x:v>Supporting</x:v>
      </x:c>
      <x:c r="C205" s="27" t="str">
        <x:v>Attachment/Emotion regulation</x:v>
      </x:c>
      <x:c r="D205" s="27" t="str">
        <x:v>Human Attachment and the Electrophysiological Dynamics of Emotion Regulation: An Event‐Related Potential Study</x:v>
      </x:c>
      <x:c r="E205" s="27" t="str">
        <x:v>Domic-Siede et al.</x:v>
      </x:c>
      <x:c r="F205" s="27" t="str">
        <x:v>B/C</x:v>
      </x:c>
      <x:c r="G205" s="27" t="str">
        <x:v>Title/abstract-screened research source</x:v>
      </x:c>
      <x:c r="H205" s="27" t="str">
        <x:v>Consensus</x:v>
      </x:c>
      <x:c r="I205" s="27" t="str">
        <x:v>https://consensus.app/papers/details/b77f1393712a56ea80b2cbd6e732a660/?utm_source=chatgpt</x:v>
      </x:c>
      <x:c r="J205" s="27" t="n">
        <x:v>3</x:v>
      </x:c>
      <x:c r="K205" s="27" t="n">
        <x:v>1</x:v>
      </x:c>
      <x:c r="L205" s="27" t="n">
        <x:v>2</x:v>
      </x:c>
      <x:c r="M205" s="27" t="n">
        <x:v>0</x:v>
      </x:c>
      <x:c r="N205" s="27" t="n">
        <x:v>2</x:v>
      </x:c>
      <x:c r="O205" s="27" t="n">
        <x:f>SUM(J205:N205)</x:f>
        <x:v>8</x:v>
      </x:c>
      <x:c r="P205" s="27" t="str">
        <x:v>NO</x:v>
      </x:c>
      <x:c r="Q205" s="27" t="str"/>
      <x:c r="R205" s="27" t="str">
        <x:f>IF(B205="Spine","INCLUDE",IF(OR(O205&gt;=7,P205="YES"),"INCLUDE","HOLD"))</x:f>
        <x:v>INCLUDE</x:v>
      </x:c>
      <x:c r="S205" s="27" t="str">
        <x:v>Supporting corpus; exact numerical claims require publication-level lock. Included after relevance screen; not automatically a central lecture citation.</x:v>
      </x:c>
      <x:c r="T205" s="27" t="str">
        <x:v>SUP036</x:v>
      </x:c>
      <x:c r="U205" s="27" t="str">
        <x:v>human attachment and the electrophysiological dynamics of emotion regulation an event related potential study</x:v>
      </x:c>
    </x:row>
    <x:row r="206">
      <x:c r="A206" s="27" t="str">
        <x:v>L203</x:v>
      </x:c>
      <x:c r="B206" s="27" t="str">
        <x:v>Supporting</x:v>
      </x:c>
      <x:c r="C206" s="27" t="str">
        <x:v>Attachment/Emotion regulation</x:v>
      </x:c>
      <x:c r="D206" s="27" t="str">
        <x:v>Emotion regulation strategies and the two-dimensional model of adult attachment: a pilot study</x:v>
      </x:c>
      <x:c r="E206" s="27" t="str">
        <x:v>Domic-Siede et al.</x:v>
      </x:c>
      <x:c r="F206" s="27" t="str">
        <x:v>B/C</x:v>
      </x:c>
      <x:c r="G206" s="27" t="str">
        <x:v>Title/abstract-screened research source</x:v>
      </x:c>
      <x:c r="H206" s="27" t="str">
        <x:v>Consensus</x:v>
      </x:c>
      <x:c r="I206" s="27" t="str">
        <x:v>https://consensus.app/papers/details/43ab2d11fb565ac9a054eed17507bd97/?utm_source=chatgpt</x:v>
      </x:c>
      <x:c r="J206" s="27" t="n">
        <x:v>3</x:v>
      </x:c>
      <x:c r="K206" s="27" t="n">
        <x:v>1</x:v>
      </x:c>
      <x:c r="L206" s="27" t="n">
        <x:v>2</x:v>
      </x:c>
      <x:c r="M206" s="27" t="n">
        <x:v>0</x:v>
      </x:c>
      <x:c r="N206" s="27" t="n">
        <x:v>2</x:v>
      </x:c>
      <x:c r="O206" s="27" t="n">
        <x:f>SUM(J206:N206)</x:f>
        <x:v>8</x:v>
      </x:c>
      <x:c r="P206" s="27" t="str">
        <x:v>NO</x:v>
      </x:c>
      <x:c r="Q206" s="27" t="str"/>
      <x:c r="R206" s="27" t="str">
        <x:f>IF(B206="Spine","INCLUDE",IF(OR(O206&gt;=7,P206="YES"),"INCLUDE","HOLD"))</x:f>
        <x:v>INCLUDE</x:v>
      </x:c>
      <x:c r="S206" s="27" t="str">
        <x:v>Supporting corpus; exact numerical claims require publication-level lock. Included after relevance screen; not automatically a central lecture citation.</x:v>
      </x:c>
      <x:c r="T206" s="27" t="str">
        <x:v>SUP037</x:v>
      </x:c>
      <x:c r="U206" s="27" t="str">
        <x:v>emotion regulation strategies and the two dimensional model of adult attachment a pilot study</x:v>
      </x:c>
    </x:row>
    <x:row r="207">
      <x:c r="A207" s="27" t="str">
        <x:v>L204</x:v>
      </x:c>
      <x:c r="B207" s="27" t="str">
        <x:v>Supporting</x:v>
      </x:c>
      <x:c r="C207" s="27" t="str">
        <x:v>Attachment/Emotion regulation</x:v>
      </x:c>
      <x:c r="D207" s="27" t="str">
        <x:v>Attachment orientations and emotion regulation: new insights from interpersonal emotion regulation strategies</x:v>
      </x:c>
      <x:c r="E207" s="27" t="str">
        <x:v>Messina, Calvo, Grecucci</x:v>
      </x:c>
      <x:c r="F207" s="27" t="str">
        <x:v>B/C</x:v>
      </x:c>
      <x:c r="G207" s="27" t="str">
        <x:v>Title/abstract-screened research source</x:v>
      </x:c>
      <x:c r="H207" s="27" t="str">
        <x:v>Consensus</x:v>
      </x:c>
      <x:c r="I207" s="27" t="str">
        <x:v>https://consensus.app/papers/details/b21ae6d4b7375c0194fea25cd74e6dba/?utm_source=chatgpt</x:v>
      </x:c>
      <x:c r="J207" s="27" t="n">
        <x:v>3</x:v>
      </x:c>
      <x:c r="K207" s="27" t="n">
        <x:v>1</x:v>
      </x:c>
      <x:c r="L207" s="27" t="n">
        <x:v>2</x:v>
      </x:c>
      <x:c r="M207" s="27" t="n">
        <x:v>0</x:v>
      </x:c>
      <x:c r="N207" s="27" t="n">
        <x:v>2</x:v>
      </x:c>
      <x:c r="O207" s="27" t="n">
        <x:f>SUM(J207:N207)</x:f>
        <x:v>8</x:v>
      </x:c>
      <x:c r="P207" s="27" t="str">
        <x:v>NO</x:v>
      </x:c>
      <x:c r="Q207" s="27" t="str"/>
      <x:c r="R207" s="27" t="str">
        <x:f>IF(B207="Spine","INCLUDE",IF(OR(O207&gt;=7,P207="YES"),"INCLUDE","HOLD"))</x:f>
        <x:v>INCLUDE</x:v>
      </x:c>
      <x:c r="S207" s="27" t="str">
        <x:v>Supporting corpus; exact numerical claims require publication-level lock. Included after relevance screen; not automatically a central lecture citation.</x:v>
      </x:c>
      <x:c r="T207" s="27" t="str">
        <x:v>SUP038</x:v>
      </x:c>
      <x:c r="U207" s="27" t="str">
        <x:v>attachment orientations and emotion regulation new insights from interpersonal emotion regulation strategies</x:v>
      </x:c>
    </x:row>
    <x:row r="208">
      <x:c r="A208" s="27" t="str">
        <x:v>L205</x:v>
      </x:c>
      <x:c r="B208" s="27" t="str">
        <x:v>Supporting</x:v>
      </x:c>
      <x:c r="C208" s="27" t="str">
        <x:v>Attachment/Emotion regulation</x:v>
      </x:c>
      <x:c r="D208" s="27" t="str">
        <x:v>Phase-synchronized brain connectivity during emotion regulation: attachment as a moderator</x:v>
      </x:c>
      <x:c r="E208" s="27" t="str">
        <x:v>Domic-Siede et al.</x:v>
      </x:c>
      <x:c r="F208" s="27" t="str">
        <x:v>B/C</x:v>
      </x:c>
      <x:c r="G208" s="27" t="str">
        <x:v>Title/abstract-screened research source</x:v>
      </x:c>
      <x:c r="H208" s="27" t="str">
        <x:v>Consensus</x:v>
      </x:c>
      <x:c r="I208" s="27" t="str">
        <x:v>https://consensus.app/papers/details/e77838c794d759f7a91051c10bb1b7dc/?utm_source=chatgpt</x:v>
      </x:c>
      <x:c r="J208" s="27" t="n">
        <x:v>3</x:v>
      </x:c>
      <x:c r="K208" s="27" t="n">
        <x:v>2</x:v>
      </x:c>
      <x:c r="L208" s="27" t="n">
        <x:v>2</x:v>
      </x:c>
      <x:c r="M208" s="27" t="n">
        <x:v>0</x:v>
      </x:c>
      <x:c r="N208" s="27" t="n">
        <x:v>2</x:v>
      </x:c>
      <x:c r="O208" s="27" t="n">
        <x:f>SUM(J208:N208)</x:f>
        <x:v>9</x:v>
      </x:c>
      <x:c r="P208" s="27" t="str">
        <x:v>NO</x:v>
      </x:c>
      <x:c r="Q208" s="27" t="str"/>
      <x:c r="R208" s="27" t="str">
        <x:f>IF(B208="Spine","INCLUDE",IF(OR(O208&gt;=7,P208="YES"),"INCLUDE","HOLD"))</x:f>
        <x:v>INCLUDE</x:v>
      </x:c>
      <x:c r="S208" s="27" t="str">
        <x:v>Supporting corpus; exact numerical claims require publication-level lock. Included after relevance screen; not automatically a central lecture citation.</x:v>
      </x:c>
      <x:c r="T208" s="27" t="str">
        <x:v>SUP039</x:v>
      </x:c>
      <x:c r="U208" s="27" t="str">
        <x:v>phase synchronized brain connectivity during emotion regulation attachment as a moderator</x:v>
      </x:c>
    </x:row>
    <x:row r="209">
      <x:c r="A209" s="27" t="str">
        <x:v>L206</x:v>
      </x:c>
      <x:c r="B209" s="27" t="str">
        <x:v>Supporting</x:v>
      </x:c>
      <x:c r="C209" s="27" t="str">
        <x:v>Attachment/Emotion regulation</x:v>
      </x:c>
      <x:c r="D209" s="27" t="str">
        <x:v>Emotion regulation unveiled through the categorical lens of attachment</x:v>
      </x:c>
      <x:c r="E209" s="27" t="str">
        <x:v>Domic-Siede et al.</x:v>
      </x:c>
      <x:c r="F209" s="27" t="str">
        <x:v>B/C</x:v>
      </x:c>
      <x:c r="G209" s="27" t="str">
        <x:v>Title/abstract-screened research source</x:v>
      </x:c>
      <x:c r="H209" s="27" t="str">
        <x:v>Consensus</x:v>
      </x:c>
      <x:c r="I209" s="27" t="str">
        <x:v>https://consensus.app/papers/details/a384485c76b4568d9a71819d3c03b8cb/?utm_source=chatgpt</x:v>
      </x:c>
      <x:c r="J209" s="27" t="n">
        <x:v>3</x:v>
      </x:c>
      <x:c r="K209" s="27" t="n">
        <x:v>1</x:v>
      </x:c>
      <x:c r="L209" s="27" t="n">
        <x:v>2</x:v>
      </x:c>
      <x:c r="M209" s="27" t="n">
        <x:v>0</x:v>
      </x:c>
      <x:c r="N209" s="27" t="n">
        <x:v>2</x:v>
      </x:c>
      <x:c r="O209" s="27" t="n">
        <x:f>SUM(J209:N209)</x:f>
        <x:v>8</x:v>
      </x:c>
      <x:c r="P209" s="27" t="str">
        <x:v>NO</x:v>
      </x:c>
      <x:c r="Q209" s="27" t="str"/>
      <x:c r="R209" s="27" t="str">
        <x:f>IF(B209="Spine","INCLUDE",IF(OR(O209&gt;=7,P209="YES"),"INCLUDE","HOLD"))</x:f>
        <x:v>INCLUDE</x:v>
      </x:c>
      <x:c r="S209" s="27" t="str">
        <x:v>Supporting corpus; exact numerical claims require publication-level lock. Included after relevance screen; not automatically a central lecture citation.</x:v>
      </x:c>
      <x:c r="T209" s="27" t="str">
        <x:v>SUP040</x:v>
      </x:c>
      <x:c r="U209" s="27" t="str">
        <x:v>emotion regulation unveiled through the categorical lens of attachment</x:v>
      </x:c>
    </x:row>
    <x:row r="210">
      <x:c r="A210" s="27" t="str">
        <x:v>L207</x:v>
      </x:c>
      <x:c r="B210" s="27" t="str">
        <x:v>Supporting</x:v>
      </x:c>
      <x:c r="C210" s="27" t="str">
        <x:v>Attachment/Emotion regulation</x:v>
      </x:c>
      <x:c r="D210" s="27" t="str">
        <x:v>Adult attachment and interpersonal emotion regulation motives in daily life.</x:v>
      </x:c>
      <x:c r="E210" s="27" t="str">
        <x:v>Springstein et al.</x:v>
      </x:c>
      <x:c r="F210" s="27" t="str">
        <x:v>B/C</x:v>
      </x:c>
      <x:c r="G210" s="27" t="str">
        <x:v>Title/abstract-screened research source</x:v>
      </x:c>
      <x:c r="H210" s="27" t="str">
        <x:v>Consensus</x:v>
      </x:c>
      <x:c r="I210" s="27" t="str">
        <x:v>https://consensus.app/papers/details/8240593928c25e17b50d086a450de570/?utm_source=chatgpt</x:v>
      </x:c>
      <x:c r="J210" s="27" t="n">
        <x:v>3</x:v>
      </x:c>
      <x:c r="K210" s="27" t="n">
        <x:v>1</x:v>
      </x:c>
      <x:c r="L210" s="27" t="n">
        <x:v>2</x:v>
      </x:c>
      <x:c r="M210" s="27" t="n">
        <x:v>0</x:v>
      </x:c>
      <x:c r="N210" s="27" t="n">
        <x:v>2</x:v>
      </x:c>
      <x:c r="O210" s="27" t="n">
        <x:f>SUM(J210:N210)</x:f>
        <x:v>8</x:v>
      </x:c>
      <x:c r="P210" s="27" t="str">
        <x:v>NO</x:v>
      </x:c>
      <x:c r="Q210" s="27" t="str"/>
      <x:c r="R210" s="27" t="str">
        <x:f>IF(B210="Spine","INCLUDE",IF(OR(O210&gt;=7,P210="YES"),"INCLUDE","HOLD"))</x:f>
        <x:v>INCLUDE</x:v>
      </x:c>
      <x:c r="S210" s="27" t="str">
        <x:v>Supporting corpus; exact numerical claims require publication-level lock. Included after relevance screen; not automatically a central lecture citation.</x:v>
      </x:c>
      <x:c r="T210" s="27" t="str">
        <x:v>SUP041</x:v>
      </x:c>
      <x:c r="U210" s="27" t="str">
        <x:v>adult attachment and interpersonal emotion regulation motives in daily life</x:v>
      </x:c>
    </x:row>
    <x:row r="211">
      <x:c r="A211" s="27" t="str">
        <x:v>L208</x:v>
      </x:c>
      <x:c r="B211" s="27" t="str">
        <x:v>Supporting</x:v>
      </x:c>
      <x:c r="C211" s="27" t="str">
        <x:v>Social buffering/Threat</x:v>
      </x:c>
      <x:c r="D211" s="27" t="str">
        <x:v>The effects of social deprivation on adolescent development and mental health</x:v>
      </x:c>
      <x:c r="E211" s="27" t="str">
        <x:v>Orben, Tomova, Blakemore</x:v>
      </x:c>
      <x:c r="F211" s="27" t="str">
        <x:v>B/C</x:v>
      </x:c>
      <x:c r="G211" s="27" t="str">
        <x:v>Title/abstract-screened research source</x:v>
      </x:c>
      <x:c r="H211" s="27" t="str">
        <x:v>OpenAlex-D</x:v>
      </x:c>
      <x:c r="I211" s="27" t="str">
        <x:v>http://www.thelancet.com/article/S2352464220301863/pdf</x:v>
      </x:c>
      <x:c r="J211" s="27" t="n">
        <x:v>3</x:v>
      </x:c>
      <x:c r="K211" s="27" t="n">
        <x:v>1</x:v>
      </x:c>
      <x:c r="L211" s="27" t="n">
        <x:v>3</x:v>
      </x:c>
      <x:c r="M211" s="27" t="n">
        <x:v>0</x:v>
      </x:c>
      <x:c r="N211" s="27" t="n">
        <x:v>2</x:v>
      </x:c>
      <x:c r="O211" s="27" t="n">
        <x:f>SUM(J211:N211)</x:f>
        <x:v>9</x:v>
      </x:c>
      <x:c r="P211" s="27" t="str">
        <x:v>NO</x:v>
      </x:c>
      <x:c r="Q211" s="27" t="str"/>
      <x:c r="R211" s="27" t="str">
        <x:f>IF(B211="Spine","INCLUDE",IF(OR(O211&gt;=7,P211="YES"),"INCLUDE","HOLD"))</x:f>
        <x:v>INCLUDE</x:v>
      </x:c>
      <x:c r="S211" s="27" t="str">
        <x:v>Supporting corpus; exact numerical claims require publication-level lock. Included after relevance screen; not automatically a central lecture citation.</x:v>
      </x:c>
      <x:c r="T211" s="27" t="str">
        <x:v>SUP042</x:v>
      </x:c>
      <x:c r="U211" s="27" t="str">
        <x:v>the effects of social deprivation on adolescent development and mental health</x:v>
      </x:c>
    </x:row>
    <x:row r="212">
      <x:c r="A212" s="27" t="str">
        <x:v>L209</x:v>
      </x:c>
      <x:c r="B212" s="27" t="str">
        <x:v>Supporting</x:v>
      </x:c>
      <x:c r="C212" s="27" t="str">
        <x:v>Social buffering/Threat</x:v>
      </x:c>
      <x:c r="D212" s="27" t="str">
        <x:v>Into the unknown: A review and synthesis of contemporary models involving uncertainty</x:v>
      </x:c>
      <x:c r="E212" s="27" t="str">
        <x:v>Carleton</x:v>
      </x:c>
      <x:c r="F212" s="27" t="str">
        <x:v>B/C</x:v>
      </x:c>
      <x:c r="G212" s="27" t="str">
        <x:v>Title/abstract-screened research source</x:v>
      </x:c>
      <x:c r="H212" s="27" t="str">
        <x:v>OpenAlex-D</x:v>
      </x:c>
      <x:c r="I212" s="27" t="str">
        <x:v>https://www.sciencedirect.com/science/article/pii/S0887618516300251/pdf</x:v>
      </x:c>
      <x:c r="J212" s="27" t="n">
        <x:v>3</x:v>
      </x:c>
      <x:c r="K212" s="27" t="n">
        <x:v>3</x:v>
      </x:c>
      <x:c r="L212" s="27" t="n">
        <x:v>3</x:v>
      </x:c>
      <x:c r="M212" s="27" t="n">
        <x:v>2</x:v>
      </x:c>
      <x:c r="N212" s="27" t="n">
        <x:v>2</x:v>
      </x:c>
      <x:c r="O212" s="27" t="n">
        <x:f>SUM(J212:N212)</x:f>
        <x:v>13</x:v>
      </x:c>
      <x:c r="P212" s="27" t="str">
        <x:v>NO</x:v>
      </x:c>
      <x:c r="Q212" s="27" t="str"/>
      <x:c r="R212" s="27" t="str">
        <x:f>IF(B212="Spine","INCLUDE",IF(OR(O212&gt;=7,P212="YES"),"INCLUDE","HOLD"))</x:f>
        <x:v>INCLUDE</x:v>
      </x:c>
      <x:c r="S212" s="27" t="str">
        <x:v>Supporting corpus; exact numerical claims require publication-level lock. Included after relevance screen; not automatically a central lecture citation.</x:v>
      </x:c>
      <x:c r="T212" s="27" t="str">
        <x:v>SUP043</x:v>
      </x:c>
      <x:c r="U212" s="27" t="str">
        <x:v>into the unknown a review and synthesis of contemporary models involving uncertainty</x:v>
      </x:c>
    </x:row>
    <x:row r="213">
      <x:c r="A213" s="27" t="str">
        <x:v>L210</x:v>
      </x:c>
      <x:c r="B213" s="27" t="str">
        <x:v>Supporting</x:v>
      </x:c>
      <x:c r="C213" s="27" t="str">
        <x:v>Social buffering/Threat</x:v>
      </x:c>
      <x:c r="D213" s="27" t="str">
        <x:v>Fear of the unknown: One fear to rule them all?</x:v>
      </x:c>
      <x:c r="E213" s="27" t="str">
        <x:v>Carleton</x:v>
      </x:c>
      <x:c r="F213" s="27" t="str">
        <x:v>B/C</x:v>
      </x:c>
      <x:c r="G213" s="27" t="str">
        <x:v>Title/abstract-screened research source</x:v>
      </x:c>
      <x:c r="H213" s="27" t="str">
        <x:v>OpenAlex-D</x:v>
      </x:c>
      <x:c r="I213" s="27" t="str">
        <x:v>https://www.sciencedirect.com/science/article/pii/S0887618516300469/pdf</x:v>
      </x:c>
      <x:c r="J213" s="27" t="n">
        <x:v>3</x:v>
      </x:c>
      <x:c r="K213" s="27" t="n">
        <x:v>1</x:v>
      </x:c>
      <x:c r="L213" s="27" t="n">
        <x:v>3</x:v>
      </x:c>
      <x:c r="M213" s="27" t="n">
        <x:v>0</x:v>
      </x:c>
      <x:c r="N213" s="27" t="n">
        <x:v>2</x:v>
      </x:c>
      <x:c r="O213" s="27" t="n">
        <x:f>SUM(J213:N213)</x:f>
        <x:v>9</x:v>
      </x:c>
      <x:c r="P213" s="27" t="str">
        <x:v>NO</x:v>
      </x:c>
      <x:c r="Q213" s="27" t="str"/>
      <x:c r="R213" s="27" t="str">
        <x:f>IF(B213="Spine","INCLUDE",IF(OR(O213&gt;=7,P213="YES"),"INCLUDE","HOLD"))</x:f>
        <x:v>INCLUDE</x:v>
      </x:c>
      <x:c r="S213" s="27" t="str">
        <x:v>Supporting corpus; exact numerical claims require publication-level lock. Included after relevance screen; not automatically a central lecture citation.</x:v>
      </x:c>
      <x:c r="T213" s="27" t="str">
        <x:v>SUP044</x:v>
      </x:c>
      <x:c r="U213" s="27" t="str">
        <x:v>fear of the unknown one fear to rule them all</x:v>
      </x:c>
    </x:row>
    <x:row r="214">
      <x:c r="A214" s="27" t="str">
        <x:v>L211</x:v>
      </x:c>
      <x:c r="B214" s="27" t="str">
        <x:v>Supporting</x:v>
      </x:c>
      <x:c r="C214" s="27" t="str">
        <x:v>Social buffering/Threat</x:v>
      </x:c>
      <x:c r="D214" s="27" t="str">
        <x:v>Stress and Fear Extinction</x:v>
      </x:c>
      <x:c r="E214" s="27" t="str">
        <x:v>Maren &amp; Holmes</x:v>
      </x:c>
      <x:c r="F214" s="27" t="str">
        <x:v>B/C</x:v>
      </x:c>
      <x:c r="G214" s="27" t="str">
        <x:v>Title/abstract-screened research source</x:v>
      </x:c>
      <x:c r="H214" s="27" t="str">
        <x:v>OpenAlex-D</x:v>
      </x:c>
      <x:c r="I214" s="27" t="str">
        <x:v>https://www.nature.com/articles/npp2015180.pdf</x:v>
      </x:c>
      <x:c r="J214" s="27" t="n">
        <x:v>3</x:v>
      </x:c>
      <x:c r="K214" s="27" t="n">
        <x:v>1</x:v>
      </x:c>
      <x:c r="L214" s="27" t="n">
        <x:v>3</x:v>
      </x:c>
      <x:c r="M214" s="27" t="n">
        <x:v>0</x:v>
      </x:c>
      <x:c r="N214" s="27" t="n">
        <x:v>2</x:v>
      </x:c>
      <x:c r="O214" s="27" t="n">
        <x:f>SUM(J214:N214)</x:f>
        <x:v>9</x:v>
      </x:c>
      <x:c r="P214" s="27" t="str">
        <x:v>NO</x:v>
      </x:c>
      <x:c r="Q214" s="27" t="str"/>
      <x:c r="R214" s="27" t="str">
        <x:f>IF(B214="Spine","INCLUDE",IF(OR(O214&gt;=7,P214="YES"),"INCLUDE","HOLD"))</x:f>
        <x:v>INCLUDE</x:v>
      </x:c>
      <x:c r="S214" s="27" t="str">
        <x:v>Supporting corpus; exact numerical claims require publication-level lock. Included after relevance screen; not automatically a central lecture citation.</x:v>
      </x:c>
      <x:c r="T214" s="27" t="str">
        <x:v>SUP045</x:v>
      </x:c>
      <x:c r="U214" s="27" t="str">
        <x:v>stress and fear extinction</x:v>
      </x:c>
    </x:row>
    <x:row r="215">
      <x:c r="A215" s="27" t="str">
        <x:v>L212</x:v>
      </x:c>
      <x:c r="B215" s="27" t="str">
        <x:v>Supporting</x:v>
      </x:c>
      <x:c r="C215" s="27" t="str">
        <x:v>Social buffering/Threat</x:v>
      </x:c>
      <x:c r="D215" s="27" t="str">
        <x:v>The prefrontal cortex, pathological anxiety, and anxiety disorders</x:v>
      </x:c>
      <x:c r="E215" s="27" t="str">
        <x:v>Kenwood, Kalin, Barbas</x:v>
      </x:c>
      <x:c r="F215" s="27" t="str">
        <x:v>B/C</x:v>
      </x:c>
      <x:c r="G215" s="27" t="str">
        <x:v>Title/abstract-screened research source</x:v>
      </x:c>
      <x:c r="H215" s="27" t="str">
        <x:v>OpenAlex-D</x:v>
      </x:c>
      <x:c r="I215" s="27" t="str">
        <x:v>https://www.nature.com/articles/s41386-021-01109-z.pdf</x:v>
      </x:c>
      <x:c r="J215" s="27" t="n">
        <x:v>3</x:v>
      </x:c>
      <x:c r="K215" s="27" t="n">
        <x:v>1</x:v>
      </x:c>
      <x:c r="L215" s="27" t="n">
        <x:v>3</x:v>
      </x:c>
      <x:c r="M215" s="27" t="n">
        <x:v>0</x:v>
      </x:c>
      <x:c r="N215" s="27" t="n">
        <x:v>2</x:v>
      </x:c>
      <x:c r="O215" s="27" t="n">
        <x:f>SUM(J215:N215)</x:f>
        <x:v>9</x:v>
      </x:c>
      <x:c r="P215" s="27" t="str">
        <x:v>NO</x:v>
      </x:c>
      <x:c r="Q215" s="27" t="str"/>
      <x:c r="R215" s="27" t="str">
        <x:f>IF(B215="Spine","INCLUDE",IF(OR(O215&gt;=7,P215="YES"),"INCLUDE","HOLD"))</x:f>
        <x:v>INCLUDE</x:v>
      </x:c>
      <x:c r="S215" s="27" t="str">
        <x:v>Supporting corpus; exact numerical claims require publication-level lock. Included after relevance screen; not automatically a central lecture citation.</x:v>
      </x:c>
      <x:c r="T215" s="27" t="str">
        <x:v>SUP046</x:v>
      </x:c>
      <x:c r="U215" s="27" t="str">
        <x:v>the prefrontal cortex pathological anxiety and anxiety disorders</x:v>
      </x:c>
    </x:row>
    <x:row r="216">
      <x:c r="A216" s="27" t="str">
        <x:v>L213</x:v>
      </x:c>
      <x:c r="B216" s="27" t="str">
        <x:v>Supporting</x:v>
      </x:c>
      <x:c r="C216" s="27" t="str">
        <x:v>Social buffering/Threat</x:v>
      </x:c>
      <x:c r="D216" s="27" t="str">
        <x:v>Generalized Unsafety Theory of Stress: Unsafe Environments and Conditions, and the Default Stress Response</x:v>
      </x:c>
      <x:c r="E216" s="27" t="str">
        <x:v>Brosschot, Verkuil, Thayer</x:v>
      </x:c>
      <x:c r="F216" s="27" t="str">
        <x:v>B/C</x:v>
      </x:c>
      <x:c r="G216" s="27" t="str">
        <x:v>Title/abstract-screened research source</x:v>
      </x:c>
      <x:c r="H216" s="27" t="str">
        <x:v>OpenAlex-D</x:v>
      </x:c>
      <x:c r="I216" s="27" t="str">
        <x:v>https://www.mdpi.com/1660-4601/15/3/464/pdf?version=1520418213</x:v>
      </x:c>
      <x:c r="J216" s="27" t="n">
        <x:v>3</x:v>
      </x:c>
      <x:c r="K216" s="27" t="n">
        <x:v>1</x:v>
      </x:c>
      <x:c r="L216" s="27" t="n">
        <x:v>3</x:v>
      </x:c>
      <x:c r="M216" s="27" t="n">
        <x:v>0</x:v>
      </x:c>
      <x:c r="N216" s="27" t="n">
        <x:v>2</x:v>
      </x:c>
      <x:c r="O216" s="27" t="n">
        <x:f>SUM(J216:N216)</x:f>
        <x:v>9</x:v>
      </x:c>
      <x:c r="P216" s="27" t="str">
        <x:v>NO</x:v>
      </x:c>
      <x:c r="Q216" s="27" t="str"/>
      <x:c r="R216" s="27" t="str">
        <x:f>IF(B216="Spine","INCLUDE",IF(OR(O216&gt;=7,P216="YES"),"INCLUDE","HOLD"))</x:f>
        <x:v>INCLUDE</x:v>
      </x:c>
      <x:c r="S216" s="27" t="str">
        <x:v>Supporting corpus; exact numerical claims require publication-level lock. Included after relevance screen; not automatically a central lecture citation.</x:v>
      </x:c>
      <x:c r="T216" s="27" t="str">
        <x:v>SUP047</x:v>
      </x:c>
      <x:c r="U216" s="27" t="str">
        <x:v>generalized unsafety theory of stress unsafe environments and conditions and the default stress response</x:v>
      </x:c>
    </x:row>
    <x:row r="217">
      <x:c r="A217" s="27" t="str">
        <x:v>L214</x:v>
      </x:c>
      <x:c r="B217" s="27" t="str">
        <x:v>Supporting</x:v>
      </x:c>
      <x:c r="C217" s="27" t="str">
        <x:v>Social buffering/Threat</x:v>
      </x:c>
      <x:c r="D217" s="27" t="str">
        <x:v>In Sickness and in Health: The Co-Regulation of Inflammation and Social Behavior</x:v>
      </x:c>
      <x:c r="E217" s="27" t="str">
        <x:v>Eisenberger et al.</x:v>
      </x:c>
      <x:c r="F217" s="27" t="str">
        <x:v>B/C</x:v>
      </x:c>
      <x:c r="G217" s="27" t="str">
        <x:v>Title/abstract-screened research source</x:v>
      </x:c>
      <x:c r="H217" s="27" t="str">
        <x:v>OpenAlex-D</x:v>
      </x:c>
      <x:c r="I217" s="27" t="str">
        <x:v>https://www.nature.com/articles/npp2016141.pdf</x:v>
      </x:c>
      <x:c r="J217" s="27" t="n">
        <x:v>3</x:v>
      </x:c>
      <x:c r="K217" s="27" t="n">
        <x:v>1</x:v>
      </x:c>
      <x:c r="L217" s="27" t="n">
        <x:v>3</x:v>
      </x:c>
      <x:c r="M217" s="27" t="n">
        <x:v>0</x:v>
      </x:c>
      <x:c r="N217" s="27" t="n">
        <x:v>2</x:v>
      </x:c>
      <x:c r="O217" s="27" t="n">
        <x:f>SUM(J217:N217)</x:f>
        <x:v>9</x:v>
      </x:c>
      <x:c r="P217" s="27" t="str">
        <x:v>NO</x:v>
      </x:c>
      <x:c r="Q217" s="27" t="str"/>
      <x:c r="R217" s="27" t="str">
        <x:f>IF(B217="Spine","INCLUDE",IF(OR(O217&gt;=7,P217="YES"),"INCLUDE","HOLD"))</x:f>
        <x:v>INCLUDE</x:v>
      </x:c>
      <x:c r="S217" s="27" t="str">
        <x:v>Supporting corpus; exact numerical claims require publication-level lock. Included after relevance screen; not automatically a central lecture citation.</x:v>
      </x:c>
      <x:c r="T217" s="27" t="str">
        <x:v>SUP048</x:v>
      </x:c>
      <x:c r="U217" s="27" t="str">
        <x:v>in sickness and in health the co regulation of inflammation and social behavior</x:v>
      </x:c>
    </x:row>
    <x:row r="218">
      <x:c r="A218" s="27" t="str">
        <x:v>L215</x:v>
      </x:c>
      <x:c r="B218" s="27" t="str">
        <x:v>Supporting</x:v>
      </x:c>
      <x:c r="C218" s="27" t="str">
        <x:v>Social buffering/Threat</x:v>
      </x:c>
      <x:c r="D218" s="27" t="str">
        <x:v>A paradigm shift: relationships in trauma-informed mental health services</x:v>
      </x:c>
      <x:c r="E218" s="27" t="str">
        <x:v>Sweeney et al.</x:v>
      </x:c>
      <x:c r="F218" s="27" t="str">
        <x:v>B/C</x:v>
      </x:c>
      <x:c r="G218" s="27" t="str">
        <x:v>Title/abstract-screened research source</x:v>
      </x:c>
      <x:c r="H218" s="27" t="str">
        <x:v>OpenAlex-D</x:v>
      </x:c>
      <x:c r="I218" s="27" t="str">
        <x:v>https://www.cambridge.org/core/services/aop-cambridge-core/content/view/B364B885715D321AF76C932F6B9D7BD0/S2056467818000294a.pdf</x:v>
      </x:c>
      <x:c r="J218" s="27" t="n">
        <x:v>3</x:v>
      </x:c>
      <x:c r="K218" s="27" t="n">
        <x:v>1</x:v>
      </x:c>
      <x:c r="L218" s="27" t="n">
        <x:v>3</x:v>
      </x:c>
      <x:c r="M218" s="27" t="n">
        <x:v>0</x:v>
      </x:c>
      <x:c r="N218" s="27" t="n">
        <x:v>2</x:v>
      </x:c>
      <x:c r="O218" s="27" t="n">
        <x:f>SUM(J218:N218)</x:f>
        <x:v>9</x:v>
      </x:c>
      <x:c r="P218" s="27" t="str">
        <x:v>NO</x:v>
      </x:c>
      <x:c r="Q218" s="27" t="str"/>
      <x:c r="R218" s="27" t="str">
        <x:f>IF(B218="Spine","INCLUDE",IF(OR(O218&gt;=7,P218="YES"),"INCLUDE","HOLD"))</x:f>
        <x:v>INCLUDE</x:v>
      </x:c>
      <x:c r="S218" s="27" t="str">
        <x:v>Supporting corpus; exact numerical claims require publication-level lock. Included after relevance screen; not automatically a central lecture citation.</x:v>
      </x:c>
      <x:c r="T218" s="27" t="str">
        <x:v>SUP049</x:v>
      </x:c>
      <x:c r="U218" s="27" t="str">
        <x:v>a paradigm shift relationships in trauma informed mental health services</x:v>
      </x:c>
    </x:row>
    <x:row r="219">
      <x:c r="A219" s="27" t="str">
        <x:v>L216</x:v>
      </x:c>
      <x:c r="B219" s="27" t="str">
        <x:v>Supporting</x:v>
      </x:c>
      <x:c r="C219" s="27" t="str">
        <x:v>Social buffering/Threat</x:v>
      </x:c>
      <x:c r="D219" s="27" t="str">
        <x:v>The effects of social isolation stress and discrimination on mental health</x:v>
      </x:c>
      <x:c r="E219" s="27" t="str">
        <x:v>Brandt et al.</x:v>
      </x:c>
      <x:c r="F219" s="27" t="str">
        <x:v>B/C</x:v>
      </x:c>
      <x:c r="G219" s="27" t="str">
        <x:v>Title/abstract-screened research source</x:v>
      </x:c>
      <x:c r="H219" s="27" t="str">
        <x:v>OpenAlex-C</x:v>
      </x:c>
      <x:c r="I219" s="27" t="str">
        <x:v>https://www.nature.com/articles/s41398-022-02178-4.pdf</x:v>
      </x:c>
      <x:c r="J219" s="27" t="n">
        <x:v>3</x:v>
      </x:c>
      <x:c r="K219" s="27" t="n">
        <x:v>1</x:v>
      </x:c>
      <x:c r="L219" s="27" t="n">
        <x:v>3</x:v>
      </x:c>
      <x:c r="M219" s="27" t="n">
        <x:v>0</x:v>
      </x:c>
      <x:c r="N219" s="27" t="n">
        <x:v>2</x:v>
      </x:c>
      <x:c r="O219" s="27" t="n">
        <x:f>SUM(J219:N219)</x:f>
        <x:v>9</x:v>
      </x:c>
      <x:c r="P219" s="27" t="str">
        <x:v>NO</x:v>
      </x:c>
      <x:c r="Q219" s="27" t="str"/>
      <x:c r="R219" s="27" t="str">
        <x:f>IF(B219="Spine","INCLUDE",IF(OR(O219&gt;=7,P219="YES"),"INCLUDE","HOLD"))</x:f>
        <x:v>INCLUDE</x:v>
      </x:c>
      <x:c r="S219" s="27" t="str">
        <x:v>Supporting corpus; exact numerical claims require publication-level lock. Included after relevance screen; not automatically a central lecture citation.</x:v>
      </x:c>
      <x:c r="T219" s="27" t="str">
        <x:v>SUP050</x:v>
      </x:c>
      <x:c r="U219" s="27" t="str">
        <x:v>the effects of social isolation stress and discrimination on mental health</x:v>
      </x:c>
    </x:row>
    <x:row r="220">
      <x:c r="A220" s="27" t="str">
        <x:v>L217</x:v>
      </x:c>
      <x:c r="B220" s="27" t="str">
        <x:v>Supporting</x:v>
      </x:c>
      <x:c r="C220" s="27" t="str">
        <x:v>Social buffering/Threat</x:v>
      </x:c>
      <x:c r="D220" s="27" t="str">
        <x:v>Social isolation, loneliness and health in old age: a scoping review</x:v>
      </x:c>
      <x:c r="E220" s="27" t="str">
        <x:v>Courtin &amp; Knapp</x:v>
      </x:c>
      <x:c r="F220" s="27" t="str">
        <x:v>B/C</x:v>
      </x:c>
      <x:c r="G220" s="27" t="str">
        <x:v>Title/abstract-screened research source</x:v>
      </x:c>
      <x:c r="H220" s="27" t="str">
        <x:v>OpenAlex-C</x:v>
      </x:c>
      <x:c r="I220" s="27" t="str">
        <x:v>https://onlinelibrary.wiley.com/doi/pdfdirect/10.1111/hsc.12311</x:v>
      </x:c>
      <x:c r="J220" s="27" t="n">
        <x:v>3</x:v>
      </x:c>
      <x:c r="K220" s="27" t="n">
        <x:v>3</x:v>
      </x:c>
      <x:c r="L220" s="27" t="n">
        <x:v>3</x:v>
      </x:c>
      <x:c r="M220" s="27" t="n">
        <x:v>2</x:v>
      </x:c>
      <x:c r="N220" s="27" t="n">
        <x:v>2</x:v>
      </x:c>
      <x:c r="O220" s="27" t="n">
        <x:f>SUM(J220:N220)</x:f>
        <x:v>13</x:v>
      </x:c>
      <x:c r="P220" s="27" t="str">
        <x:v>NO</x:v>
      </x:c>
      <x:c r="Q220" s="27" t="str"/>
      <x:c r="R220" s="27" t="str">
        <x:f>IF(B220="Spine","INCLUDE",IF(OR(O220&gt;=7,P220="YES"),"INCLUDE","HOLD"))</x:f>
        <x:v>INCLUDE</x:v>
      </x:c>
      <x:c r="S220" s="27" t="str">
        <x:v>Supporting corpus; exact numerical claims require publication-level lock. Included after relevance screen; not automatically a central lecture citation.</x:v>
      </x:c>
      <x:c r="T220" s="27" t="str">
        <x:v>SUP051</x:v>
      </x:c>
      <x:c r="U220" s="27" t="str">
        <x:v>social isolation loneliness and health in old age a scoping review</x:v>
      </x:c>
    </x:row>
    <x:row r="221">
      <x:c r="A221" s="27" t="str">
        <x:v>L218</x:v>
      </x:c>
      <x:c r="B221" s="27" t="str">
        <x:v>Supporting</x:v>
      </x:c>
      <x:c r="C221" s="27" t="str">
        <x:v>Social buffering/Threat</x:v>
      </x:c>
      <x:c r="D221" s="27" t="str">
        <x:v>Minority stress and mental health among LGBT populations: an update on the evidence</x:v>
      </x:c>
      <x:c r="E221" s="27" t="str">
        <x:v>Mongelli et al.</x:v>
      </x:c>
      <x:c r="F221" s="27" t="str">
        <x:v>B/C</x:v>
      </x:c>
      <x:c r="G221" s="27" t="str">
        <x:v>Title/abstract-screened research source</x:v>
      </x:c>
      <x:c r="H221" s="27" t="str">
        <x:v>OpenAlex-C</x:v>
      </x:c>
      <x:c r="I221" s="27" t="str">
        <x:v>https://iris.unimore.it/bitstream/11380/1171604/1/2019%20Mongelli%20Minority%20Stress%20Minerva%20Psichiatrica.pdf</x:v>
      </x:c>
      <x:c r="J221" s="27" t="n">
        <x:v>3</x:v>
      </x:c>
      <x:c r="K221" s="27" t="n">
        <x:v>1</x:v>
      </x:c>
      <x:c r="L221" s="27" t="n">
        <x:v>3</x:v>
      </x:c>
      <x:c r="M221" s="27" t="n">
        <x:v>0</x:v>
      </x:c>
      <x:c r="N221" s="27" t="n">
        <x:v>2</x:v>
      </x:c>
      <x:c r="O221" s="27" t="n">
        <x:f>SUM(J221:N221)</x:f>
        <x:v>9</x:v>
      </x:c>
      <x:c r="P221" s="27" t="str">
        <x:v>NO</x:v>
      </x:c>
      <x:c r="Q221" s="27" t="str"/>
      <x:c r="R221" s="27" t="str">
        <x:f>IF(B221="Spine","INCLUDE",IF(OR(O221&gt;=7,P221="YES"),"INCLUDE","HOLD"))</x:f>
        <x:v>INCLUDE</x:v>
      </x:c>
      <x:c r="S221" s="27" t="str">
        <x:v>Supporting corpus; exact numerical claims require publication-level lock. Included after relevance screen; not automatically a central lecture citation.</x:v>
      </x:c>
      <x:c r="T221" s="27" t="str">
        <x:v>SUP052</x:v>
      </x:c>
      <x:c r="U221" s="27" t="str">
        <x:v>minority stress and mental health among lgbt populations an update on the evidence</x:v>
      </x:c>
    </x:row>
    <x:row r="222">
      <x:c r="A222" s="27" t="str">
        <x:v>L219</x:v>
      </x:c>
      <x:c r="B222" s="27" t="str">
        <x:v>Supporting</x:v>
      </x:c>
      <x:c r="C222" s="27" t="str">
        <x:v>Social buffering/Threat</x:v>
      </x:c>
      <x:c r="D222" s="27" t="str">
        <x:v>Predicting suicidal ideation by interpersonal variables, hopelessness and depression in real-time</x:v>
      </x:c>
      <x:c r="E222" s="27" t="str">
        <x:v>Hallensleben et al.</x:v>
      </x:c>
      <x:c r="F222" s="27" t="str">
        <x:v>B/C</x:v>
      </x:c>
      <x:c r="G222" s="27" t="str">
        <x:v>Title/abstract-screened research source</x:v>
      </x:c>
      <x:c r="H222" s="27" t="str">
        <x:v>OpenAlex-C</x:v>
      </x:c>
      <x:c r="I222" s="27" t="str">
        <x:v>https://www.cambridge.org/core/services/aop-cambridge-core/content/view/0D3A26A02A4943CE5C89AD43FF2D47C5/S0924933800009123a.pdf</x:v>
      </x:c>
      <x:c r="J222" s="27" t="n">
        <x:v>3</x:v>
      </x:c>
      <x:c r="K222" s="27" t="n">
        <x:v>1</x:v>
      </x:c>
      <x:c r="L222" s="27" t="n">
        <x:v>3</x:v>
      </x:c>
      <x:c r="M222" s="27" t="n">
        <x:v>0</x:v>
      </x:c>
      <x:c r="N222" s="27" t="n">
        <x:v>2</x:v>
      </x:c>
      <x:c r="O222" s="27" t="n">
        <x:f>SUM(J222:N222)</x:f>
        <x:v>9</x:v>
      </x:c>
      <x:c r="P222" s="27" t="str">
        <x:v>NO</x:v>
      </x:c>
      <x:c r="Q222" s="27" t="str"/>
      <x:c r="R222" s="27" t="str">
        <x:f>IF(B222="Spine","INCLUDE",IF(OR(O222&gt;=7,P222="YES"),"INCLUDE","HOLD"))</x:f>
        <x:v>INCLUDE</x:v>
      </x:c>
      <x:c r="S222" s="27" t="str">
        <x:v>Supporting corpus; exact numerical claims require publication-level lock. Included after relevance screen; not automatically a central lecture citation.</x:v>
      </x:c>
      <x:c r="T222" s="27" t="str">
        <x:v>SUP053</x:v>
      </x:c>
      <x:c r="U222" s="27" t="str">
        <x:v>predicting suicidal ideation by interpersonal variables hopelessness and depression in real time</x:v>
      </x:c>
    </x:row>
    <x:row r="223">
      <x:c r="A223" s="27" t="str">
        <x:v>L220</x:v>
      </x:c>
      <x:c r="B223" s="27" t="str">
        <x:v>Supporting</x:v>
      </x:c>
      <x:c r="C223" s="27" t="str">
        <x:v>Social buffering/Threat</x:v>
      </x:c>
      <x:c r="D223" s="27" t="str">
        <x:v>Hikikomori: Multidimensional understanding, assessment, and future international perspectives</x:v>
      </x:c>
      <x:c r="E223" s="27" t="str">
        <x:v>Kato, Kanba, Teo</x:v>
      </x:c>
      <x:c r="F223" s="27" t="str">
        <x:v>B/C</x:v>
      </x:c>
      <x:c r="G223" s="27" t="str">
        <x:v>Title/abstract-screened research source</x:v>
      </x:c>
      <x:c r="H223" s="27" t="str">
        <x:v>OpenAlex-C</x:v>
      </x:c>
      <x:c r="I223" s="27" t="str">
        <x:v>https://onlinelibrary.wiley.com/doi/pdfdirect/10.1111/pcn.12895</x:v>
      </x:c>
      <x:c r="J223" s="27" t="n">
        <x:v>3</x:v>
      </x:c>
      <x:c r="K223" s="27" t="n">
        <x:v>1</x:v>
      </x:c>
      <x:c r="L223" s="27" t="n">
        <x:v>3</x:v>
      </x:c>
      <x:c r="M223" s="27" t="n">
        <x:v>0</x:v>
      </x:c>
      <x:c r="N223" s="27" t="n">
        <x:v>2</x:v>
      </x:c>
      <x:c r="O223" s="27" t="n">
        <x:f>SUM(J223:N223)</x:f>
        <x:v>9</x:v>
      </x:c>
      <x:c r="P223" s="27" t="str">
        <x:v>NO</x:v>
      </x:c>
      <x:c r="Q223" s="27" t="str"/>
      <x:c r="R223" s="27" t="str">
        <x:f>IF(B223="Spine","INCLUDE",IF(OR(O223&gt;=7,P223="YES"),"INCLUDE","HOLD"))</x:f>
        <x:v>INCLUDE</x:v>
      </x:c>
      <x:c r="S223" s="27" t="str">
        <x:v>Supporting corpus; exact numerical claims require publication-level lock. Included after relevance screen; not automatically a central lecture citation.</x:v>
      </x:c>
      <x:c r="T223" s="27" t="str">
        <x:v>SUP054</x:v>
      </x:c>
      <x:c r="U223" s="27" t="str">
        <x:v>hikikomori multidimensional understanding assessment and future international perspectives</x:v>
      </x:c>
    </x:row>
    <x:row r="224">
      <x:c r="A224" s="27" t="str">
        <x:v>L221</x:v>
      </x:c>
      <x:c r="B224" s="27" t="str">
        <x:v>Supporting</x:v>
      </x:c>
      <x:c r="C224" s="27" t="str">
        <x:v>Social buffering/Threat</x:v>
      </x:c>
      <x:c r="D224" s="27" t="str">
        <x:v>The effectiveness of interventions for reducing subjective and objective social isolation among people with mental health problems: a systematic review</x:v>
      </x:c>
      <x:c r="E224" s="27" t="str">
        <x:v>Ma et al.</x:v>
      </x:c>
      <x:c r="F224" s="27" t="str">
        <x:v>B/C</x:v>
      </x:c>
      <x:c r="G224" s="27" t="str">
        <x:v>Title/abstract-screened research source</x:v>
      </x:c>
      <x:c r="H224" s="27" t="str">
        <x:v>OpenAlex-C</x:v>
      </x:c>
      <x:c r="I224" s="27" t="str">
        <x:v>https://link.springer.com/content/pdf/10.1007/s00127-019-01800-z.pdf</x:v>
      </x:c>
      <x:c r="J224" s="27" t="n">
        <x:v>3</x:v>
      </x:c>
      <x:c r="K224" s="27" t="n">
        <x:v>3</x:v>
      </x:c>
      <x:c r="L224" s="27" t="n">
        <x:v>3</x:v>
      </x:c>
      <x:c r="M224" s="27" t="n">
        <x:v>2</x:v>
      </x:c>
      <x:c r="N224" s="27" t="n">
        <x:v>2</x:v>
      </x:c>
      <x:c r="O224" s="27" t="n">
        <x:f>SUM(J224:N224)</x:f>
        <x:v>13</x:v>
      </x:c>
      <x:c r="P224" s="27" t="str">
        <x:v>NO</x:v>
      </x:c>
      <x:c r="Q224" s="27" t="str"/>
      <x:c r="R224" s="27" t="str">
        <x:f>IF(B224="Spine","INCLUDE",IF(OR(O224&gt;=7,P224="YES"),"INCLUDE","HOLD"))</x:f>
        <x:v>INCLUDE</x:v>
      </x:c>
      <x:c r="S224" s="27" t="str">
        <x:v>Supporting corpus; exact numerical claims require publication-level lock. Included after relevance screen; not automatically a central lecture citation.</x:v>
      </x:c>
      <x:c r="T224" s="27" t="str">
        <x:v>SUP055</x:v>
      </x:c>
      <x:c r="U224" s="27" t="str">
        <x:v>the effectiveness of interventions for reducing subjective and objective social isolation among people with mental health problems a systematic review</x:v>
      </x:c>
    </x:row>
    <x:row r="225">
      <x:c r="A225" s="27" t="str">
        <x:v>L222</x:v>
      </x:c>
      <x:c r="B225" s="27" t="str">
        <x:v>Supporting</x:v>
      </x:c>
      <x:c r="C225" s="27" t="str">
        <x:v>Social buffering/Threat</x:v>
      </x:c>
      <x:c r="D225" s="27" t="str">
        <x:v>Life Change, Social Identity, and Health</x:v>
      </x:c>
      <x:c r="E225" s="27" t="str">
        <x:v>Haslam et al.</x:v>
      </x:c>
      <x:c r="F225" s="27" t="str">
        <x:v>B/C</x:v>
      </x:c>
      <x:c r="G225" s="27" t="str">
        <x:v>Title/abstract-screened research source</x:v>
      </x:c>
      <x:c r="H225" s="27" t="str">
        <x:v>OpenAlex-C</x:v>
      </x:c>
      <x:c r="I225" s="27" t="str">
        <x:v>https://www.annualreviews.org/doi/pdf/10.1146/annurev-psych-060120-111721</x:v>
      </x:c>
      <x:c r="J225" s="27" t="n">
        <x:v>3</x:v>
      </x:c>
      <x:c r="K225" s="27" t="n">
        <x:v>1</x:v>
      </x:c>
      <x:c r="L225" s="27" t="n">
        <x:v>3</x:v>
      </x:c>
      <x:c r="M225" s="27" t="n">
        <x:v>0</x:v>
      </x:c>
      <x:c r="N225" s="27" t="n">
        <x:v>2</x:v>
      </x:c>
      <x:c r="O225" s="27" t="n">
        <x:f>SUM(J225:N225)</x:f>
        <x:v>9</x:v>
      </x:c>
      <x:c r="P225" s="27" t="str">
        <x:v>NO</x:v>
      </x:c>
      <x:c r="Q225" s="27" t="str"/>
      <x:c r="R225" s="27" t="str">
        <x:f>IF(B225="Spine","INCLUDE",IF(OR(O225&gt;=7,P225="YES"),"INCLUDE","HOLD"))</x:f>
        <x:v>INCLUDE</x:v>
      </x:c>
      <x:c r="S225" s="27" t="str">
        <x:v>Supporting corpus; exact numerical claims require publication-level lock. Included after relevance screen; not automatically a central lecture citation.</x:v>
      </x:c>
      <x:c r="T225" s="27" t="str">
        <x:v>SUP056</x:v>
      </x:c>
      <x:c r="U225" s="27" t="str">
        <x:v>life change social identity and health</x:v>
      </x:c>
    </x:row>
    <x:row r="226">
      <x:c r="A226" s="27" t="str">
        <x:v>L223</x:v>
      </x:c>
      <x:c r="B226" s="27" t="str">
        <x:v>Supporting</x:v>
      </x:c>
      <x:c r="C226" s="27" t="str">
        <x:v>Social buffering/Threat</x:v>
      </x:c>
      <x:c r="D226" s="27" t="str">
        <x:v>Social identities as pathways into and out of addiction</x:v>
      </x:c>
      <x:c r="E226" s="27" t="str">
        <x:v>Dingle, Cruwys, Frings</x:v>
      </x:c>
      <x:c r="F226" s="27" t="str">
        <x:v>B/C</x:v>
      </x:c>
      <x:c r="G226" s="27" t="str">
        <x:v>Title/abstract-screened research source</x:v>
      </x:c>
      <x:c r="H226" s="27" t="str">
        <x:v>OpenAlex-C</x:v>
      </x:c>
      <x:c r="I226" s="27" t="str">
        <x:v>https://www.frontiersin.org/articles/10.3389/fpsyg.2015.01795/pdf</x:v>
      </x:c>
      <x:c r="J226" s="27" t="n">
        <x:v>3</x:v>
      </x:c>
      <x:c r="K226" s="27" t="n">
        <x:v>1</x:v>
      </x:c>
      <x:c r="L226" s="27" t="n">
        <x:v>3</x:v>
      </x:c>
      <x:c r="M226" s="27" t="n">
        <x:v>0</x:v>
      </x:c>
      <x:c r="N226" s="27" t="n">
        <x:v>2</x:v>
      </x:c>
      <x:c r="O226" s="27" t="n">
        <x:f>SUM(J226:N226)</x:f>
        <x:v>9</x:v>
      </x:c>
      <x:c r="P226" s="27" t="str">
        <x:v>NO</x:v>
      </x:c>
      <x:c r="Q226" s="27" t="str"/>
      <x:c r="R226" s="27" t="str">
        <x:f>IF(B226="Spine","INCLUDE",IF(OR(O226&gt;=7,P226="YES"),"INCLUDE","HOLD"))</x:f>
        <x:v>INCLUDE</x:v>
      </x:c>
      <x:c r="S226" s="27" t="str">
        <x:v>Supporting corpus; exact numerical claims require publication-level lock. Included after relevance screen; not automatically a central lecture citation.</x:v>
      </x:c>
      <x:c r="T226" s="27" t="str">
        <x:v>SUP057</x:v>
      </x:c>
      <x:c r="U226" s="27" t="str">
        <x:v>social identities as pathways into and out of addiction</x:v>
      </x:c>
    </x:row>
    <x:row r="227">
      <x:c r="A227" s="27" t="str">
        <x:v>L224</x:v>
      </x:c>
      <x:c r="B227" s="27" t="str">
        <x:v>Supporting</x:v>
      </x:c>
      <x:c r="C227" s="27" t="str">
        <x:v>Social buffering/Threat</x:v>
      </x:c>
      <x:c r="D227" s="27" t="str">
        <x:v>Social media and depression symptoms: A network perspective.</x:v>
      </x:c>
      <x:c r="E227" s="27" t="str">
        <x:v>Aalbers et al.</x:v>
      </x:c>
      <x:c r="F227" s="27" t="str">
        <x:v>B/C</x:v>
      </x:c>
      <x:c r="G227" s="27" t="str">
        <x:v>Title/abstract-screened research source</x:v>
      </x:c>
      <x:c r="H227" s="27" t="str">
        <x:v>OpenAlex-C</x:v>
      </x:c>
      <x:c r="I227" s="27" t="str">
        <x:v>https://hdl.handle.net/1887/73951</x:v>
      </x:c>
      <x:c r="J227" s="27" t="n">
        <x:v>3</x:v>
      </x:c>
      <x:c r="K227" s="27" t="n">
        <x:v>1</x:v>
      </x:c>
      <x:c r="L227" s="27" t="n">
        <x:v>3</x:v>
      </x:c>
      <x:c r="M227" s="27" t="n">
        <x:v>0</x:v>
      </x:c>
      <x:c r="N227" s="27" t="n">
        <x:v>2</x:v>
      </x:c>
      <x:c r="O227" s="27" t="n">
        <x:f>SUM(J227:N227)</x:f>
        <x:v>9</x:v>
      </x:c>
      <x:c r="P227" s="27" t="str">
        <x:v>NO</x:v>
      </x:c>
      <x:c r="Q227" s="27" t="str"/>
      <x:c r="R227" s="27" t="str">
        <x:f>IF(B227="Spine","INCLUDE",IF(OR(O227&gt;=7,P227="YES"),"INCLUDE","HOLD"))</x:f>
        <x:v>INCLUDE</x:v>
      </x:c>
      <x:c r="S227" s="27" t="str">
        <x:v>Supporting corpus; exact numerical claims require publication-level lock. Included after relevance screen; not automatically a central lecture citation.</x:v>
      </x:c>
      <x:c r="T227" s="27" t="str">
        <x:v>SUP058</x:v>
      </x:c>
      <x:c r="U227" s="27" t="str">
        <x:v>social media and depression symptoms a network perspective</x:v>
      </x:c>
    </x:row>
    <x:row r="228">
      <x:c r="A228" s="27" t="str">
        <x:v>L225</x:v>
      </x:c>
      <x:c r="B228" s="27" t="str">
        <x:v>Supporting</x:v>
      </x:c>
      <x:c r="C228" s="27" t="str">
        <x:v>Social buffering/Threat</x:v>
      </x:c>
      <x:c r="D228" s="27" t="str">
        <x:v>Compassion: From Its Evolution to a Psychotherapy</x:v>
      </x:c>
      <x:c r="E228" s="27" t="str">
        <x:v>Gilbert</x:v>
      </x:c>
      <x:c r="F228" s="27" t="str">
        <x:v>B/C</x:v>
      </x:c>
      <x:c r="G228" s="27" t="str">
        <x:v>Title/abstract-screened research source</x:v>
      </x:c>
      <x:c r="H228" s="27" t="str">
        <x:v>OpenAlex-A</x:v>
      </x:c>
      <x:c r="I228" s="27" t="str">
        <x:v>https://www.frontiersin.org/articles/10.3389/fpsyg.2020.586161/pdf</x:v>
      </x:c>
      <x:c r="J228" s="27" t="n">
        <x:v>3</x:v>
      </x:c>
      <x:c r="K228" s="27" t="n">
        <x:v>1</x:v>
      </x:c>
      <x:c r="L228" s="27" t="n">
        <x:v>3</x:v>
      </x:c>
      <x:c r="M228" s="27" t="n">
        <x:v>0</x:v>
      </x:c>
      <x:c r="N228" s="27" t="n">
        <x:v>2</x:v>
      </x:c>
      <x:c r="O228" s="27" t="n">
        <x:f>SUM(J228:N228)</x:f>
        <x:v>9</x:v>
      </x:c>
      <x:c r="P228" s="27" t="str">
        <x:v>NO</x:v>
      </x:c>
      <x:c r="Q228" s="27" t="str"/>
      <x:c r="R228" s="27" t="str">
        <x:f>IF(B228="Spine","INCLUDE",IF(OR(O228&gt;=7,P228="YES"),"INCLUDE","HOLD"))</x:f>
        <x:v>INCLUDE</x:v>
      </x:c>
      <x:c r="S228" s="27" t="str">
        <x:v>Supporting corpus; exact numerical claims require publication-level lock. Included after relevance screen; not automatically a central lecture citation.</x:v>
      </x:c>
      <x:c r="T228" s="27" t="str">
        <x:v>SUP059</x:v>
      </x:c>
      <x:c r="U228" s="27" t="str">
        <x:v>compassion from its evolution to a psychotherapy</x:v>
      </x:c>
    </x:row>
    <x:row r="229">
      <x:c r="A229" s="27" t="str">
        <x:v>L226</x:v>
      </x:c>
      <x:c r="B229" s="27" t="str">
        <x:v>Supporting</x:v>
      </x:c>
      <x:c r="C229" s="27" t="str">
        <x:v>Social buffering/Threat</x:v>
      </x:c>
      <x:c r="D229" s="27" t="str">
        <x:v>Keep Calm and Cuddle on: Social Touch as a Stress Buffer</x:v>
      </x:c>
      <x:c r="E229" s="27" t="str">
        <x:v>Morrison</x:v>
      </x:c>
      <x:c r="F229" s="27" t="str">
        <x:v>B/C</x:v>
      </x:c>
      <x:c r="G229" s="27" t="str">
        <x:v>Title/abstract-screened research source</x:v>
      </x:c>
      <x:c r="H229" s="27" t="str">
        <x:v>OpenAlex-D</x:v>
      </x:c>
      <x:c r="I229" s="27" t="str">
        <x:v>https://link.springer.com/content/pdf/10.1007/s40750-016-0052-x.pdf</x:v>
      </x:c>
      <x:c r="J229" s="27" t="n">
        <x:v>3</x:v>
      </x:c>
      <x:c r="K229" s="27" t="n">
        <x:v>1</x:v>
      </x:c>
      <x:c r="L229" s="27" t="n">
        <x:v>3</x:v>
      </x:c>
      <x:c r="M229" s="27" t="n">
        <x:v>0</x:v>
      </x:c>
      <x:c r="N229" s="27" t="n">
        <x:v>2</x:v>
      </x:c>
      <x:c r="O229" s="27" t="n">
        <x:f>SUM(J229:N229)</x:f>
        <x:v>9</x:v>
      </x:c>
      <x:c r="P229" s="27" t="str">
        <x:v>NO</x:v>
      </x:c>
      <x:c r="Q229" s="27" t="str"/>
      <x:c r="R229" s="27" t="str">
        <x:f>IF(B229="Spine","INCLUDE",IF(OR(O229&gt;=7,P229="YES"),"INCLUDE","HOLD"))</x:f>
        <x:v>INCLUDE</x:v>
      </x:c>
      <x:c r="S229" s="27" t="str">
        <x:v>Supporting corpus; exact numerical claims require publication-level lock. Included after relevance screen; not automatically a central lecture citation.</x:v>
      </x:c>
      <x:c r="T229" s="27" t="str">
        <x:v>SUP060</x:v>
      </x:c>
      <x:c r="U229" s="27" t="str">
        <x:v>keep calm and cuddle on social touch as a stress buffer</x:v>
      </x:c>
    </x:row>
    <x:row r="230">
      <x:c r="A230" s="27" t="str">
        <x:v>L227</x:v>
      </x:c>
      <x:c r="B230" s="27" t="str">
        <x:v>Supporting</x:v>
      </x:c>
      <x:c r="C230" s="27" t="str">
        <x:v>Social buffering/Threat</x:v>
      </x:c>
      <x:c r="D230" s="27" t="str">
        <x:v>Flexible Emotion Regulation: How Situational Demands and Individual Differences Influence the Effectiveness of Regulatory Strategies</x:v>
      </x:c>
      <x:c r="E230" s="27" t="str">
        <x:v>Kobylińska &amp; Kusev</x:v>
      </x:c>
      <x:c r="F230" s="27" t="str">
        <x:v>B/C</x:v>
      </x:c>
      <x:c r="G230" s="27" t="str">
        <x:v>Title/abstract-screened research source</x:v>
      </x:c>
      <x:c r="H230" s="27" t="str">
        <x:v>OpenAlex-D</x:v>
      </x:c>
      <x:c r="I230" s="27" t="str">
        <x:v>https://www.frontiersin.org/articles/10.3389/fpsyg.2019.00072/pdf</x:v>
      </x:c>
      <x:c r="J230" s="27" t="n">
        <x:v>3</x:v>
      </x:c>
      <x:c r="K230" s="27" t="n">
        <x:v>1</x:v>
      </x:c>
      <x:c r="L230" s="27" t="n">
        <x:v>3</x:v>
      </x:c>
      <x:c r="M230" s="27" t="n">
        <x:v>0</x:v>
      </x:c>
      <x:c r="N230" s="27" t="n">
        <x:v>2</x:v>
      </x:c>
      <x:c r="O230" s="27" t="n">
        <x:f>SUM(J230:N230)</x:f>
        <x:v>9</x:v>
      </x:c>
      <x:c r="P230" s="27" t="str">
        <x:v>NO</x:v>
      </x:c>
      <x:c r="Q230" s="27" t="str"/>
      <x:c r="R230" s="27" t="str">
        <x:f>IF(B230="Spine","INCLUDE",IF(OR(O230&gt;=7,P230="YES"),"INCLUDE","HOLD"))</x:f>
        <x:v>INCLUDE</x:v>
      </x:c>
      <x:c r="S230" s="27" t="str">
        <x:v>Supporting corpus; exact numerical claims require publication-level lock. Included after relevance screen; not automatically a central lecture citation.</x:v>
      </x:c>
      <x:c r="T230" s="27" t="str">
        <x:v>SUP061</x:v>
      </x:c>
      <x:c r="U230" s="27" t="str">
        <x:v>flexible emotion regulation how situational demands and individual differences influence the effectiveness of regulatory strategies</x:v>
      </x:c>
    </x:row>
    <x:row r="231">
      <x:c r="A231" s="27" t="str">
        <x:v>L228</x:v>
      </x:c>
      <x:c r="B231" s="27" t="str">
        <x:v>Supporting</x:v>
      </x:c>
      <x:c r="C231" s="27" t="str">
        <x:v>Synchrony</x:v>
      </x:c>
      <x:c r="D231" s="27" t="str">
        <x:v>Interactive Brain Activity: Review and Progress on EEG-Based Hyperscanning in Social Interactions</x:v>
      </x:c>
      <x:c r="E231" s="27" t="str">
        <x:v>Liu et al.</x:v>
      </x:c>
      <x:c r="F231" s="27" t="str">
        <x:v>B/C</x:v>
      </x:c>
      <x:c r="G231" s="27" t="str">
        <x:v>Title/abstract-screened research source</x:v>
      </x:c>
      <x:c r="H231" s="27" t="str">
        <x:v>OpenAlex-A</x:v>
      </x:c>
      <x:c r="I231" s="27" t="str">
        <x:v>https://www.frontiersin.org/articles/10.3389/fpsyg.2018.01862/pdf</x:v>
      </x:c>
      <x:c r="J231" s="27" t="n">
        <x:v>3</x:v>
      </x:c>
      <x:c r="K231" s="27" t="n">
        <x:v>3</x:v>
      </x:c>
      <x:c r="L231" s="27" t="n">
        <x:v>3</x:v>
      </x:c>
      <x:c r="M231" s="27" t="n">
        <x:v>2</x:v>
      </x:c>
      <x:c r="N231" s="27" t="n">
        <x:v>2</x:v>
      </x:c>
      <x:c r="O231" s="27" t="n">
        <x:f>SUM(J231:N231)</x:f>
        <x:v>13</x:v>
      </x:c>
      <x:c r="P231" s="27" t="str">
        <x:v>NO</x:v>
      </x:c>
      <x:c r="Q231" s="27" t="str"/>
      <x:c r="R231" s="27" t="str">
        <x:f>IF(B231="Spine","INCLUDE",IF(OR(O231&gt;=7,P231="YES"),"INCLUDE","HOLD"))</x:f>
        <x:v>INCLUDE</x:v>
      </x:c>
      <x:c r="S231" s="27" t="str">
        <x:v>Supporting corpus; exact numerical claims require publication-level lock. Included after relevance screen; not automatically a central lecture citation.</x:v>
      </x:c>
      <x:c r="T231" s="27" t="str">
        <x:v>SUP062</x:v>
      </x:c>
      <x:c r="U231" s="27" t="str">
        <x:v>interactive brain activity review and progress on eeg based hyperscanning in social interactions</x:v>
      </x:c>
    </x:row>
    <x:row r="232">
      <x:c r="A232" s="27" t="str">
        <x:v>L229</x:v>
      </x:c>
      <x:c r="B232" s="27" t="str">
        <x:v>Supporting</x:v>
      </x:c>
      <x:c r="C232" s="27" t="str">
        <x:v>Synchrony</x:v>
      </x:c>
      <x:c r="D232" s="27" t="str">
        <x:v>Validating Measures of Electrodermal Activity and Heart Rate Variability Derived From the Empatica E4 in Interactive Dyadic States</x:v>
      </x:c>
      <x:c r="E232" s="27" t="str">
        <x:v>Milstein &amp; Gordon</x:v>
      </x:c>
      <x:c r="F232" s="27" t="str">
        <x:v>B/C</x:v>
      </x:c>
      <x:c r="G232" s="27" t="str">
        <x:v>Title/abstract-screened research source</x:v>
      </x:c>
      <x:c r="H232" s="27" t="str">
        <x:v>OpenAlex-A</x:v>
      </x:c>
      <x:c r="I232" s="27" t="str">
        <x:v>https://www.frontiersin.org/articles/10.3389/fnbeh.2020.00148/pdf</x:v>
      </x:c>
      <x:c r="J232" s="27" t="n">
        <x:v>3</x:v>
      </x:c>
      <x:c r="K232" s="27" t="n">
        <x:v>1</x:v>
      </x:c>
      <x:c r="L232" s="27" t="n">
        <x:v>3</x:v>
      </x:c>
      <x:c r="M232" s="27" t="n">
        <x:v>0</x:v>
      </x:c>
      <x:c r="N232" s="27" t="n">
        <x:v>2</x:v>
      </x:c>
      <x:c r="O232" s="27" t="n">
        <x:f>SUM(J232:N232)</x:f>
        <x:v>9</x:v>
      </x:c>
      <x:c r="P232" s="27" t="str">
        <x:v>NO</x:v>
      </x:c>
      <x:c r="Q232" s="27" t="str"/>
      <x:c r="R232" s="27" t="str">
        <x:f>IF(B232="Spine","INCLUDE",IF(OR(O232&gt;=7,P232="YES"),"INCLUDE","HOLD"))</x:f>
        <x:v>INCLUDE</x:v>
      </x:c>
      <x:c r="S232" s="27" t="str">
        <x:v>Supporting corpus; exact numerical claims require publication-level lock. Included after relevance screen; not automatically a central lecture citation.</x:v>
      </x:c>
      <x:c r="T232" s="27" t="str">
        <x:v>SUP063</x:v>
      </x:c>
      <x:c r="U232" s="27" t="str">
        <x:v>validating measures of electrodermal activity and heart rate variability derived from the empatica e4 in interactive dyadic states</x:v>
      </x:c>
    </x:row>
    <x:row r="233">
      <x:c r="A233" s="27" t="str">
        <x:v>L230</x:v>
      </x:c>
      <x:c r="B233" s="27" t="str">
        <x:v>Supporting</x:v>
      </x:c>
      <x:c r="C233" s="27" t="str">
        <x:v>Synchrony</x:v>
      </x:c>
      <x:c r="D233" s="27" t="str">
        <x:v>Team Synergies in Sport: Theory and Measures</x:v>
      </x:c>
      <x:c r="E233" s="27" t="str">
        <x:v>Araújo &amp; Davids</x:v>
      </x:c>
      <x:c r="F233" s="27" t="str">
        <x:v>B/C</x:v>
      </x:c>
      <x:c r="G233" s="27" t="str">
        <x:v>Title/abstract-screened research source</x:v>
      </x:c>
      <x:c r="H233" s="27" t="str">
        <x:v>OpenAlex-A</x:v>
      </x:c>
      <x:c r="I233" s="27" t="str">
        <x:v>https://www.frontiersin.org/articles/10.3389/fpsyg.2016.01449/pdf</x:v>
      </x:c>
      <x:c r="J233" s="27" t="n">
        <x:v>3</x:v>
      </x:c>
      <x:c r="K233" s="27" t="n">
        <x:v>1</x:v>
      </x:c>
      <x:c r="L233" s="27" t="n">
        <x:v>3</x:v>
      </x:c>
      <x:c r="M233" s="27" t="n">
        <x:v>0</x:v>
      </x:c>
      <x:c r="N233" s="27" t="n">
        <x:v>2</x:v>
      </x:c>
      <x:c r="O233" s="27" t="n">
        <x:f>SUM(J233:N233)</x:f>
        <x:v>9</x:v>
      </x:c>
      <x:c r="P233" s="27" t="str">
        <x:v>NO</x:v>
      </x:c>
      <x:c r="Q233" s="27" t="str"/>
      <x:c r="R233" s="27" t="str">
        <x:f>IF(B233="Spine","INCLUDE",IF(OR(O233&gt;=7,P233="YES"),"INCLUDE","HOLD"))</x:f>
        <x:v>INCLUDE</x:v>
      </x:c>
      <x:c r="S233" s="27" t="str">
        <x:v>Supporting corpus; exact numerical claims require publication-level lock. Included after relevance screen; not automatically a central lecture citation.</x:v>
      </x:c>
      <x:c r="T233" s="27" t="str">
        <x:v>SUP064</x:v>
      </x:c>
      <x:c r="U233" s="27" t="str">
        <x:v>team synergies in sport theory and measures</x:v>
      </x:c>
    </x:row>
    <x:row r="234">
      <x:c r="A234" s="27" t="str">
        <x:v>L231</x:v>
      </x:c>
      <x:c r="B234" s="27" t="str">
        <x:v>Supporting</x:v>
      </x:c>
      <x:c r="C234" s="27" t="str">
        <x:v>Synchrony</x:v>
      </x:c>
      <x:c r="D234" s="27" t="str">
        <x:v>Synchrony in Psychotherapy: A Review and an Integrative Framework for the Therapeutic Alliance</x:v>
      </x:c>
      <x:c r="E234" s="27" t="str">
        <x:v>Koole &amp; Tschacher</x:v>
      </x:c>
      <x:c r="F234" s="27" t="str">
        <x:v>B/C</x:v>
      </x:c>
      <x:c r="G234" s="27" t="str">
        <x:v>Title/abstract-screened research source</x:v>
      </x:c>
      <x:c r="H234" s="27" t="str">
        <x:v>OpenAlex-A</x:v>
      </x:c>
      <x:c r="I234" s="27" t="str">
        <x:v>https://www.frontiersin.org/articles/10.3389/fpsyg.2016.00862/pdf</x:v>
      </x:c>
      <x:c r="J234" s="27" t="n">
        <x:v>3</x:v>
      </x:c>
      <x:c r="K234" s="27" t="n">
        <x:v>3</x:v>
      </x:c>
      <x:c r="L234" s="27" t="n">
        <x:v>3</x:v>
      </x:c>
      <x:c r="M234" s="27" t="n">
        <x:v>2</x:v>
      </x:c>
      <x:c r="N234" s="27" t="n">
        <x:v>2</x:v>
      </x:c>
      <x:c r="O234" s="27" t="n">
        <x:f>SUM(J234:N234)</x:f>
        <x:v>13</x:v>
      </x:c>
      <x:c r="P234" s="27" t="str">
        <x:v>NO</x:v>
      </x:c>
      <x:c r="Q234" s="27" t="str"/>
      <x:c r="R234" s="27" t="str">
        <x:f>IF(B234="Spine","INCLUDE",IF(OR(O234&gt;=7,P234="YES"),"INCLUDE","HOLD"))</x:f>
        <x:v>INCLUDE</x:v>
      </x:c>
      <x:c r="S234" s="27" t="str">
        <x:v>Supporting corpus; exact numerical claims require publication-level lock. Included after relevance screen; not automatically a central lecture citation.</x:v>
      </x:c>
      <x:c r="T234" s="27" t="str">
        <x:v>SUP065</x:v>
      </x:c>
      <x:c r="U234" s="27" t="str">
        <x:v>synchrony in psychotherapy a review and an integrative framework for the therapeutic alliance</x:v>
      </x:c>
    </x:row>
    <x:row r="235">
      <x:c r="A235" s="27" t="str">
        <x:v>L232</x:v>
      </x:c>
      <x:c r="B235" s="27" t="str">
        <x:v>Supporting</x:v>
      </x:c>
      <x:c r="C235" s="27" t="str">
        <x:v>Neuromodulation/Social reward</x:v>
      </x:c>
      <x:c r="D235" s="27" t="str">
        <x:v>Oxytocin, Neural Plasticity, and Social Behavior</x:v>
      </x:c>
      <x:c r="E235" s="27" t="str">
        <x:v>Froemke &amp; Young</x:v>
      </x:c>
      <x:c r="F235" s="27" t="str">
        <x:v>B/C</x:v>
      </x:c>
      <x:c r="G235" s="27" t="str">
        <x:v>Title/abstract-screened research source</x:v>
      </x:c>
      <x:c r="H235" s="27" t="str">
        <x:v>OpenAlex-D</x:v>
      </x:c>
      <x:c r="I235" s="27" t="str">
        <x:v>https://www.annualreviews.org/doi/pdf/10.1146/annurev-neuro-102320-102847</x:v>
      </x:c>
      <x:c r="J235" s="27" t="n">
        <x:v>3</x:v>
      </x:c>
      <x:c r="K235" s="27" t="n">
        <x:v>2</x:v>
      </x:c>
      <x:c r="L235" s="27" t="n">
        <x:v>3</x:v>
      </x:c>
      <x:c r="M235" s="27" t="n">
        <x:v>0</x:v>
      </x:c>
      <x:c r="N235" s="27" t="n">
        <x:v>2</x:v>
      </x:c>
      <x:c r="O235" s="27" t="n">
        <x:f>SUM(J235:N235)</x:f>
        <x:v>10</x:v>
      </x:c>
      <x:c r="P235" s="27" t="str">
        <x:v>NO</x:v>
      </x:c>
      <x:c r="Q235" s="27" t="str"/>
      <x:c r="R235" s="27" t="str">
        <x:f>IF(B235="Spine","INCLUDE",IF(OR(O235&gt;=7,P235="YES"),"INCLUDE","HOLD"))</x:f>
        <x:v>INCLUDE</x:v>
      </x:c>
      <x:c r="S235" s="27" t="str">
        <x:v>Supporting corpus; exact numerical claims require publication-level lock. Included after relevance screen; not automatically a central lecture citation.</x:v>
      </x:c>
      <x:c r="T235" s="27" t="str">
        <x:v>SUP066</x:v>
      </x:c>
      <x:c r="U235" s="27" t="str">
        <x:v>oxytocin neural plasticity and social behavior</x:v>
      </x:c>
    </x:row>
    <x:row r="236">
      <x:c r="A236" s="27" t="str">
        <x:v>L233</x:v>
      </x:c>
      <x:c r="B236" s="27" t="str">
        <x:v>Supporting</x:v>
      </x:c>
      <x:c r="C236" s="27" t="str">
        <x:v>Neuromodulation/Social reward</x:v>
      </x:c>
      <x:c r="D236" s="27" t="str">
        <x:v>Advances in human oxytocin measurement: challenges and proposed solutions</x:v>
      </x:c>
      <x:c r="E236" s="27" t="str">
        <x:v>Tabak et al.</x:v>
      </x:c>
      <x:c r="F236" s="27" t="str">
        <x:v>B/C</x:v>
      </x:c>
      <x:c r="G236" s="27" t="str">
        <x:v>Title/abstract-screened research source</x:v>
      </x:c>
      <x:c r="H236" s="27" t="str">
        <x:v>OpenAlex-A</x:v>
      </x:c>
      <x:c r="I236" s="27" t="str">
        <x:v>https://www.nature.com/articles/s41380-022-01719-z.pdf</x:v>
      </x:c>
      <x:c r="J236" s="27" t="n">
        <x:v>3</x:v>
      </x:c>
      <x:c r="K236" s="27" t="n">
        <x:v>1</x:v>
      </x:c>
      <x:c r="L236" s="27" t="n">
        <x:v>3</x:v>
      </x:c>
      <x:c r="M236" s="27" t="n">
        <x:v>2</x:v>
      </x:c>
      <x:c r="N236" s="27" t="n">
        <x:v>2</x:v>
      </x:c>
      <x:c r="O236" s="27" t="n">
        <x:f>SUM(J236:N236)</x:f>
        <x:v>11</x:v>
      </x:c>
      <x:c r="P236" s="27" t="str">
        <x:v>NO</x:v>
      </x:c>
      <x:c r="Q236" s="27" t="str"/>
      <x:c r="R236" s="27" t="str">
        <x:f>IF(B236="Spine","INCLUDE",IF(OR(O236&gt;=7,P236="YES"),"INCLUDE","HOLD"))</x:f>
        <x:v>INCLUDE</x:v>
      </x:c>
      <x:c r="S236" s="27" t="str">
        <x:v>Supporting corpus; exact numerical claims require publication-level lock. Included after relevance screen; not automatically a central lecture citation.</x:v>
      </x:c>
      <x:c r="T236" s="27" t="str">
        <x:v>SUP067</x:v>
      </x:c>
      <x:c r="U236" s="27" t="str">
        <x:v>advances in human oxytocin measurement challenges and proposed solutions</x:v>
      </x:c>
    </x:row>
    <x:row r="237">
      <x:c r="A237" s="27" t="str">
        <x:v>L234</x:v>
      </x:c>
      <x:c r="B237" s="27" t="str">
        <x:v>Supporting</x:v>
      </x:c>
      <x:c r="C237" s="27" t="str">
        <x:v>Neuromodulation/Social reward</x:v>
      </x:c>
      <x:c r="D237" s="27" t="str">
        <x:v>Dopamine in the medial amygdala network mediates human bonding</x:v>
      </x:c>
      <x:c r="E237" s="27" t="str">
        <x:v>Atzil et al.</x:v>
      </x:c>
      <x:c r="F237" s="27" t="str">
        <x:v>B/C</x:v>
      </x:c>
      <x:c r="G237" s="27" t="str">
        <x:v>Title/abstract-screened research source</x:v>
      </x:c>
      <x:c r="H237" s="27" t="str">
        <x:v>OpenAlex-A</x:v>
      </x:c>
      <x:c r="I237" s="27" t="str">
        <x:v>https://www.pnas.org/content/pnas/114/9/2361.full.pdf</x:v>
      </x:c>
      <x:c r="J237" s="27" t="n">
        <x:v>3</x:v>
      </x:c>
      <x:c r="K237" s="27" t="n">
        <x:v>1</x:v>
      </x:c>
      <x:c r="L237" s="27" t="n">
        <x:v>3</x:v>
      </x:c>
      <x:c r="M237" s="27" t="n">
        <x:v>0</x:v>
      </x:c>
      <x:c r="N237" s="27" t="n">
        <x:v>2</x:v>
      </x:c>
      <x:c r="O237" s="27" t="n">
        <x:f>SUM(J237:N237)</x:f>
        <x:v>9</x:v>
      </x:c>
      <x:c r="P237" s="27" t="str">
        <x:v>NO</x:v>
      </x:c>
      <x:c r="Q237" s="27" t="str"/>
      <x:c r="R237" s="27" t="str">
        <x:f>IF(B237="Spine","INCLUDE",IF(OR(O237&gt;=7,P237="YES"),"INCLUDE","HOLD"))</x:f>
        <x:v>INCLUDE</x:v>
      </x:c>
      <x:c r="S237" s="27" t="str">
        <x:v>Supporting corpus; exact numerical claims require publication-level lock. Included after relevance screen; not automatically a central lecture citation.</x:v>
      </x:c>
      <x:c r="T237" s="27" t="str">
        <x:v>SUP068</x:v>
      </x:c>
      <x:c r="U237" s="27" t="str">
        <x:v>dopamine in the medial amygdala network mediates human bonding</x:v>
      </x:c>
    </x:row>
    <x:row r="238">
      <x:c r="A238" s="27" t="str">
        <x:v>L235</x:v>
      </x:c>
      <x:c r="B238" s="27" t="str">
        <x:v>Supporting</x:v>
      </x:c>
      <x:c r="C238" s="27" t="str">
        <x:v>Neuromodulation/Social reward</x:v>
      </x:c>
      <x:c r="D238" s="27" t="str">
        <x:v>The Role of Norepinephrine and Its α-Adrenergic Receptors in Major Depressive Disorder and Schizophrenia: A Systematic Review</x:v>
      </x:c>
      <x:c r="E238" s="27" t="str">
        <x:v>Maletic et al.</x:v>
      </x:c>
      <x:c r="F238" s="27" t="str">
        <x:v>B/C</x:v>
      </x:c>
      <x:c r="G238" s="27" t="str">
        <x:v>Title/abstract-screened research source</x:v>
      </x:c>
      <x:c r="H238" s="27" t="str">
        <x:v>OpenAlex-A</x:v>
      </x:c>
      <x:c r="I238" s="27" t="str">
        <x:v>https://www.frontiersin.org/articles/10.3389/fpsyt.2017.00042/pdf</x:v>
      </x:c>
      <x:c r="J238" s="27" t="n">
        <x:v>3</x:v>
      </x:c>
      <x:c r="K238" s="27" t="n">
        <x:v>3</x:v>
      </x:c>
      <x:c r="L238" s="27" t="n">
        <x:v>3</x:v>
      </x:c>
      <x:c r="M238" s="27" t="n">
        <x:v>2</x:v>
      </x:c>
      <x:c r="N238" s="27" t="n">
        <x:v>2</x:v>
      </x:c>
      <x:c r="O238" s="27" t="n">
        <x:f>SUM(J238:N238)</x:f>
        <x:v>13</x:v>
      </x:c>
      <x:c r="P238" s="27" t="str">
        <x:v>NO</x:v>
      </x:c>
      <x:c r="Q238" s="27" t="str"/>
      <x:c r="R238" s="27" t="str">
        <x:f>IF(B238="Spine","INCLUDE",IF(OR(O238&gt;=7,P238="YES"),"INCLUDE","HOLD"))</x:f>
        <x:v>INCLUDE</x:v>
      </x:c>
      <x:c r="S238" s="27" t="str">
        <x:v>Supporting corpus; exact numerical claims require publication-level lock. Included after relevance screen; not automatically a central lecture citation.</x:v>
      </x:c>
      <x:c r="T238" s="27" t="str">
        <x:v>SUP069</x:v>
      </x:c>
      <x:c r="U238" s="27" t="str">
        <x:v>the role of norepinephrine and its α adrenergic receptors in major depressive disorder and schizophrenia a systematic review</x:v>
      </x:c>
    </x:row>
    <x:row r="239">
      <x:c r="A239" s="27" t="str">
        <x:v>L236</x:v>
      </x:c>
      <x:c r="B239" s="27" t="str">
        <x:v>Supporting</x:v>
      </x:c>
      <x:c r="C239" s="27" t="str">
        <x:v>Neuromodulation/Social reward</x:v>
      </x:c>
      <x:c r="D239" s="27" t="str">
        <x:v>Neuroinflammation mechanisms of neuromodulation therapies for anxiety and depression</x:v>
      </x:c>
      <x:c r="E239" s="27" t="str">
        <x:v>Guo et al.</x:v>
      </x:c>
      <x:c r="F239" s="27" t="str">
        <x:v>B/C</x:v>
      </x:c>
      <x:c r="G239" s="27" t="str">
        <x:v>Title/abstract-screened research source</x:v>
      </x:c>
      <x:c r="H239" s="27" t="str">
        <x:v>OpenAlex-D</x:v>
      </x:c>
      <x:c r="I239" s="27" t="str">
        <x:v>https://www.nature.com/articles/s41398-022-02297-y.pdf</x:v>
      </x:c>
      <x:c r="J239" s="27" t="n">
        <x:v>3</x:v>
      </x:c>
      <x:c r="K239" s="27" t="n">
        <x:v>1</x:v>
      </x:c>
      <x:c r="L239" s="27" t="n">
        <x:v>3</x:v>
      </x:c>
      <x:c r="M239" s="27" t="n">
        <x:v>0</x:v>
      </x:c>
      <x:c r="N239" s="27" t="n">
        <x:v>2</x:v>
      </x:c>
      <x:c r="O239" s="27" t="n">
        <x:f>SUM(J239:N239)</x:f>
        <x:v>9</x:v>
      </x:c>
      <x:c r="P239" s="27" t="str">
        <x:v>NO</x:v>
      </x:c>
      <x:c r="Q239" s="27" t="str"/>
      <x:c r="R239" s="27" t="str">
        <x:f>IF(B239="Spine","INCLUDE",IF(OR(O239&gt;=7,P239="YES"),"INCLUDE","HOLD"))</x:f>
        <x:v>INCLUDE</x:v>
      </x:c>
      <x:c r="S239" s="27" t="str">
        <x:v>Supporting corpus; exact numerical claims require publication-level lock. Included after relevance screen; not automatically a central lecture citation.</x:v>
      </x:c>
      <x:c r="T239" s="27" t="str">
        <x:v>SUP070</x:v>
      </x:c>
      <x:c r="U239" s="27" t="str">
        <x:v>neuroinflammation mechanisms of neuromodulation therapies for anxiety and depression</x:v>
      </x:c>
    </x:row>
    <x:row r="240">
      <x:c r="A240" s="27" t="str">
        <x:v>L237</x:v>
      </x:c>
      <x:c r="B240" s="27" t="str">
        <x:v>Supporting</x:v>
      </x:c>
      <x:c r="C240" s="27" t="str">
        <x:v>Neuromodulation/Social reward</x:v>
      </x:c>
      <x:c r="D240" s="27" t="str">
        <x:v>Effects of music interventions on stress-related outcomes: a systematic review and two meta-analyses</x:v>
      </x:c>
      <x:c r="E240" s="27" t="str">
        <x:v>de Witte et al.</x:v>
      </x:c>
      <x:c r="F240" s="27" t="str">
        <x:v>B/C</x:v>
      </x:c>
      <x:c r="G240" s="27" t="str">
        <x:v>Title/abstract-screened research source</x:v>
      </x:c>
      <x:c r="H240" s="27" t="str">
        <x:v>OpenAlex-D</x:v>
      </x:c>
      <x:c r="I240" s="27" t="str">
        <x:v>https://www.tandfonline.com/doi/pdf/10.1080/17437199.2019.1627897?needAccess=true</x:v>
      </x:c>
      <x:c r="J240" s="27" t="n">
        <x:v>3</x:v>
      </x:c>
      <x:c r="K240" s="27" t="n">
        <x:v>3</x:v>
      </x:c>
      <x:c r="L240" s="27" t="n">
        <x:v>3</x:v>
      </x:c>
      <x:c r="M240" s="27" t="n">
        <x:v>2</x:v>
      </x:c>
      <x:c r="N240" s="27" t="n">
        <x:v>2</x:v>
      </x:c>
      <x:c r="O240" s="27" t="n">
        <x:f>SUM(J240:N240)</x:f>
        <x:v>13</x:v>
      </x:c>
      <x:c r="P240" s="27" t="str">
        <x:v>NO</x:v>
      </x:c>
      <x:c r="Q240" s="27" t="str"/>
      <x:c r="R240" s="27" t="str">
        <x:f>IF(B240="Spine","INCLUDE",IF(OR(O240&gt;=7,P240="YES"),"INCLUDE","HOLD"))</x:f>
        <x:v>INCLUDE</x:v>
      </x:c>
      <x:c r="S240" s="27" t="str">
        <x:v>Supporting corpus; exact numerical claims require publication-level lock. Included after relevance screen; not automatically a central lecture citation.</x:v>
      </x:c>
      <x:c r="T240" s="27" t="str">
        <x:v>SUP071</x:v>
      </x:c>
      <x:c r="U240" s="27" t="str">
        <x:v>effects of music interventions on stress related outcomes a systematic review and two meta analyses</x:v>
      </x:c>
    </x:row>
    <x:row r="241">
      <x:c r="A241" s="27" t="str">
        <x:v>L238</x:v>
      </x:c>
      <x:c r="B241" s="27" t="str">
        <x:v>Supporting</x:v>
      </x:c>
      <x:c r="C241" s="27" t="str">
        <x:v>Neuromodulation/Social reward</x:v>
      </x:c>
      <x:c r="D241" s="27" t="str">
        <x:v>The neuroscience of positive emotions and affect</x:v>
      </x:c>
      <x:c r="E241" s="27" t="str">
        <x:v>Alexander et al.</x:v>
      </x:c>
      <x:c r="F241" s="27" t="str">
        <x:v>B/C</x:v>
      </x:c>
      <x:c r="G241" s="27" t="str">
        <x:v>Title/abstract-screened research source</x:v>
      </x:c>
      <x:c r="H241" s="27" t="str">
        <x:v>OpenAlex-D</x:v>
      </x:c>
      <x:c r="I241" s="27" t="str">
        <x:v>https://www.sciencedirect.com/science/article/pii/S0149763420306801/pdf</x:v>
      </x:c>
      <x:c r="J241" s="27" t="n">
        <x:v>3</x:v>
      </x:c>
      <x:c r="K241" s="27" t="n">
        <x:v>1</x:v>
      </x:c>
      <x:c r="L241" s="27" t="n">
        <x:v>3</x:v>
      </x:c>
      <x:c r="M241" s="27" t="n">
        <x:v>0</x:v>
      </x:c>
      <x:c r="N241" s="27" t="n">
        <x:v>2</x:v>
      </x:c>
      <x:c r="O241" s="27" t="n">
        <x:f>SUM(J241:N241)</x:f>
        <x:v>9</x:v>
      </x:c>
      <x:c r="P241" s="27" t="str">
        <x:v>NO</x:v>
      </x:c>
      <x:c r="Q241" s="27" t="str"/>
      <x:c r="R241" s="27" t="str">
        <x:f>IF(B241="Spine","INCLUDE",IF(OR(O241&gt;=7,P241="YES"),"INCLUDE","HOLD"))</x:f>
        <x:v>INCLUDE</x:v>
      </x:c>
      <x:c r="S241" s="27" t="str">
        <x:v>Supporting corpus; exact numerical claims require publication-level lock. Included after relevance screen; not automatically a central lecture citation.</x:v>
      </x:c>
      <x:c r="T241" s="27" t="str">
        <x:v>SUP072</x:v>
      </x:c>
      <x:c r="U241" s="27" t="str">
        <x:v>the neuroscience of positive emotions and affect</x:v>
      </x:c>
    </x:row>
    <x:row r="242">
      <x:c r="A242" s="27" t="str">
        <x:v>L239</x:v>
      </x:c>
      <x:c r="B242" s="27" t="str">
        <x:v>Supporting</x:v>
      </x:c>
      <x:c r="C242" s="27" t="str">
        <x:v>Neuromodulation/Social reward</x:v>
      </x:c>
      <x:c r="D242" s="27" t="str">
        <x:v>Empathy as a driver of prosocial behaviour: highly conserved neurobehavioural mechanisms across species</x:v>
      </x:c>
      <x:c r="E242" s="27" t="str">
        <x:v>Decety et al.</x:v>
      </x:c>
      <x:c r="F242" s="27" t="str">
        <x:v>B/C</x:v>
      </x:c>
      <x:c r="G242" s="27" t="str">
        <x:v>Title/abstract-screened research source</x:v>
      </x:c>
      <x:c r="H242" s="27" t="str">
        <x:v>OpenAlex-D</x:v>
      </x:c>
      <x:c r="I242" s="27" t="str">
        <x:v>https://royalsocietypublishing.org/doi/pdf/10.1098/rstb.2015.0077</x:v>
      </x:c>
      <x:c r="J242" s="27" t="n">
        <x:v>3</x:v>
      </x:c>
      <x:c r="K242" s="27" t="n">
        <x:v>1</x:v>
      </x:c>
      <x:c r="L242" s="27" t="n">
        <x:v>3</x:v>
      </x:c>
      <x:c r="M242" s="27" t="n">
        <x:v>0</x:v>
      </x:c>
      <x:c r="N242" s="27" t="n">
        <x:v>2</x:v>
      </x:c>
      <x:c r="O242" s="27" t="n">
        <x:f>SUM(J242:N242)</x:f>
        <x:v>9</x:v>
      </x:c>
      <x:c r="P242" s="27" t="str">
        <x:v>NO</x:v>
      </x:c>
      <x:c r="Q242" s="27" t="str"/>
      <x:c r="R242" s="27" t="str">
        <x:f>IF(B242="Spine","INCLUDE",IF(OR(O242&gt;=7,P242="YES"),"INCLUDE","HOLD"))</x:f>
        <x:v>INCLUDE</x:v>
      </x:c>
      <x:c r="S242" s="27" t="str">
        <x:v>Supporting corpus; exact numerical claims require publication-level lock. Included after relevance screen; not automatically a central lecture citation.</x:v>
      </x:c>
      <x:c r="T242" s="27" t="str">
        <x:v>SUP073</x:v>
      </x:c>
      <x:c r="U242" s="27" t="str">
        <x:v>empathy as a driver of prosocial behaviour highly conserved neurobehavioural mechanisms across species</x:v>
      </x:c>
    </x:row>
    <x:row r="243">
      <x:c r="A243" s="27" t="str">
        <x:v>L240</x:v>
      </x:c>
      <x:c r="B243" s="27" t="str">
        <x:v>Supporting</x:v>
      </x:c>
      <x:c r="C243" s="27" t="str">
        <x:v>Clinical bridges</x:v>
      </x:c>
      <x:c r="D243" s="27" t="str">
        <x:v>Depression in young people</x:v>
      </x:c>
      <x:c r="E243" s="27" t="str">
        <x:v>Thapar et al.</x:v>
      </x:c>
      <x:c r="F243" s="27" t="str">
        <x:v>B/C</x:v>
      </x:c>
      <x:c r="G243" s="27" t="str">
        <x:v>Title/abstract-screened research source</x:v>
      </x:c>
      <x:c r="H243" s="27" t="str">
        <x:v>OpenAlex-C</x:v>
      </x:c>
      <x:c r="I243" s="27" t="str">
        <x:v>https://orca.cardiff.ac.uk/id/eprint/149957/1/Depression%20in%20young%20people%20May%2016th%202022%20clean_.pdf</x:v>
      </x:c>
      <x:c r="J243" s="27" t="n">
        <x:v>3</x:v>
      </x:c>
      <x:c r="K243" s="27" t="n">
        <x:v>1</x:v>
      </x:c>
      <x:c r="L243" s="27" t="n">
        <x:v>2</x:v>
      </x:c>
      <x:c r="M243" s="27" t="n">
        <x:v>0</x:v>
      </x:c>
      <x:c r="N243" s="27" t="n">
        <x:v>2</x:v>
      </x:c>
      <x:c r="O243" s="27" t="n">
        <x:f>SUM(J243:N243)</x:f>
        <x:v>8</x:v>
      </x:c>
      <x:c r="P243" s="27" t="str">
        <x:v>NO</x:v>
      </x:c>
      <x:c r="Q243" s="27" t="str"/>
      <x:c r="R243" s="27" t="str">
        <x:f>IF(B243="Spine","INCLUDE",IF(OR(O243&gt;=7,P243="YES"),"INCLUDE","HOLD"))</x:f>
        <x:v>INCLUDE</x:v>
      </x:c>
      <x:c r="S243" s="27" t="str">
        <x:v>Supporting corpus; exact numerical claims require publication-level lock. Included after relevance screen; not automatically a central lecture citation.</x:v>
      </x:c>
      <x:c r="T243" s="27" t="str">
        <x:v>SUP074</x:v>
      </x:c>
      <x:c r="U243" s="27" t="str">
        <x:v>depression in young people</x:v>
      </x:c>
    </x:row>
    <x:row r="244">
      <x:c r="A244" s="27" t="str">
        <x:v>L241</x:v>
      </x:c>
      <x:c r="B244" s="27" t="str">
        <x:v>Supporting</x:v>
      </x:c>
      <x:c r="C244" s="27" t="str">
        <x:v>Clinical bridges</x:v>
      </x:c>
      <x:c r="D244" s="27" t="str">
        <x:v>Treatment of Posttraumatic Stress Disorder: A State-of-the-art Review</x:v>
      </x:c>
      <x:c r="E244" s="27" t="str">
        <x:v>Burback et al.</x:v>
      </x:c>
      <x:c r="F244" s="27" t="str">
        <x:v>B/C</x:v>
      </x:c>
      <x:c r="G244" s="27" t="str">
        <x:v>Title/abstract-screened research source</x:v>
      </x:c>
      <x:c r="H244" s="27" t="str">
        <x:v>OpenAlex-C</x:v>
      </x:c>
      <x:c r="I244" s="27" t="str">
        <x:v>https://pmc.ncbi.nlm.nih.gov/articles/PMC10845104/pdf/CN-22-557.pdf</x:v>
      </x:c>
      <x:c r="J244" s="27" t="n">
        <x:v>3</x:v>
      </x:c>
      <x:c r="K244" s="27" t="n">
        <x:v>3</x:v>
      </x:c>
      <x:c r="L244" s="27" t="n">
        <x:v>2</x:v>
      </x:c>
      <x:c r="M244" s="27" t="n">
        <x:v>2</x:v>
      </x:c>
      <x:c r="N244" s="27" t="n">
        <x:v>2</x:v>
      </x:c>
      <x:c r="O244" s="27" t="n">
        <x:f>SUM(J244:N244)</x:f>
        <x:v>12</x:v>
      </x:c>
      <x:c r="P244" s="27" t="str">
        <x:v>NO</x:v>
      </x:c>
      <x:c r="Q244" s="27" t="str"/>
      <x:c r="R244" s="27" t="str">
        <x:f>IF(B244="Spine","INCLUDE",IF(OR(O244&gt;=7,P244="YES"),"INCLUDE","HOLD"))</x:f>
        <x:v>INCLUDE</x:v>
      </x:c>
      <x:c r="S244" s="27" t="str">
        <x:v>Supporting corpus; exact numerical claims require publication-level lock. Included after relevance screen; not automatically a central lecture citation.</x:v>
      </x:c>
      <x:c r="T244" s="27" t="str">
        <x:v>SUP075</x:v>
      </x:c>
      <x:c r="U244" s="27" t="str">
        <x:v>treatment of posttraumatic stress disorder a state of the art review</x:v>
      </x:c>
    </x:row>
    <x:row r="245">
      <x:c r="A245" s="27" t="str">
        <x:v>L242</x:v>
      </x:c>
      <x:c r="B245" s="27" t="str">
        <x:v>Supporting</x:v>
      </x:c>
      <x:c r="C245" s="27" t="str">
        <x:v>Clinical bridges</x:v>
      </x:c>
      <x:c r="D245" s="27" t="str">
        <x:v>Childbirth-related posttraumatic stress disorder: definition, risk factors, pathophysiology, diagnosis, prevention, and treatment</x:v>
      </x:c>
      <x:c r="E245" s="27" t="str">
        <x:v>Horsch et al.</x:v>
      </x:c>
      <x:c r="F245" s="27" t="str">
        <x:v>B/C</x:v>
      </x:c>
      <x:c r="G245" s="27" t="str">
        <x:v>Title/abstract-screened research source</x:v>
      </x:c>
      <x:c r="H245" s="27" t="str">
        <x:v>OpenAlex-A</x:v>
      </x:c>
      <x:c r="I245" s="27" t="str">
        <x:v>http://www.ajog.org/article/S0002937823007135/pdf</x:v>
      </x:c>
      <x:c r="J245" s="27" t="n">
        <x:v>3</x:v>
      </x:c>
      <x:c r="K245" s="27" t="n">
        <x:v>1</x:v>
      </x:c>
      <x:c r="L245" s="27" t="n">
        <x:v>2</x:v>
      </x:c>
      <x:c r="M245" s="27" t="n">
        <x:v>0</x:v>
      </x:c>
      <x:c r="N245" s="27" t="n">
        <x:v>2</x:v>
      </x:c>
      <x:c r="O245" s="27" t="n">
        <x:f>SUM(J245:N245)</x:f>
        <x:v>8</x:v>
      </x:c>
      <x:c r="P245" s="27" t="str">
        <x:v>NO</x:v>
      </x:c>
      <x:c r="Q245" s="27" t="str"/>
      <x:c r="R245" s="27" t="str">
        <x:f>IF(B245="Spine","INCLUDE",IF(OR(O245&gt;=7,P245="YES"),"INCLUDE","HOLD"))</x:f>
        <x:v>INCLUDE</x:v>
      </x:c>
      <x:c r="S245" s="27" t="str">
        <x:v>Supporting corpus; exact numerical claims require publication-level lock. Included after relevance screen; not automatically a central lecture citation.</x:v>
      </x:c>
      <x:c r="T245" s="27" t="str">
        <x:v>SUP076</x:v>
      </x:c>
      <x:c r="U245" s="27" t="str">
        <x:v>childbirth related posttraumatic stress disorder definition risk factors pathophysiology diagnosis prevention and treatment</x:v>
      </x:c>
    </x:row>
    <x:row r="246">
      <x:c r="A246" s="27" t="str">
        <x:v>L243</x:v>
      </x:c>
      <x:c r="B246" s="27" t="str">
        <x:v>Supporting</x:v>
      </x:c>
      <x:c r="C246" s="27" t="str">
        <x:v>Clinical bridges</x:v>
      </x:c>
      <x:c r="D246" s="27" t="str">
        <x:v>The Devastating Clinical Consequences of Child Abuse and Neglect</x:v>
      </x:c>
      <x:c r="E246" s="27" t="str">
        <x:v>Lippard &amp; Nemeroff</x:v>
      </x:c>
      <x:c r="F246" s="27" t="str">
        <x:v>B/C</x:v>
      </x:c>
      <x:c r="G246" s="27" t="str">
        <x:v>Title/abstract-screened research source</x:v>
      </x:c>
      <x:c r="H246" s="27" t="str">
        <x:v>OpenAlex-D</x:v>
      </x:c>
      <x:c r="I246" s="27" t="str">
        <x:v>https://ajp.psychiatryonline.org/doi/pdf/10.1176/appi.ajp.2019.19010020</x:v>
      </x:c>
      <x:c r="J246" s="27" t="n">
        <x:v>3</x:v>
      </x:c>
      <x:c r="K246" s="27" t="n">
        <x:v>1</x:v>
      </x:c>
      <x:c r="L246" s="27" t="n">
        <x:v>2</x:v>
      </x:c>
      <x:c r="M246" s="27" t="n">
        <x:v>0</x:v>
      </x:c>
      <x:c r="N246" s="27" t="n">
        <x:v>2</x:v>
      </x:c>
      <x:c r="O246" s="27" t="n">
        <x:f>SUM(J246:N246)</x:f>
        <x:v>8</x:v>
      </x:c>
      <x:c r="P246" s="27" t="str">
        <x:v>NO</x:v>
      </x:c>
      <x:c r="Q246" s="27" t="str"/>
      <x:c r="R246" s="27" t="str">
        <x:f>IF(B246="Spine","INCLUDE",IF(OR(O246&gt;=7,P246="YES"),"INCLUDE","HOLD"))</x:f>
        <x:v>INCLUDE</x:v>
      </x:c>
      <x:c r="S246" s="27" t="str">
        <x:v>Supporting corpus; exact numerical claims require publication-level lock. Included after relevance screen; not automatically a central lecture citation.</x:v>
      </x:c>
      <x:c r="T246" s="27" t="str">
        <x:v>SUP077</x:v>
      </x:c>
      <x:c r="U246" s="27" t="str">
        <x:v>the devastating clinical consequences of child abuse and neglect</x:v>
      </x:c>
    </x:row>
    <x:row r="247">
      <x:c r="A247" s="27" t="str">
        <x:v>L244</x:v>
      </x:c>
      <x:c r="B247" s="27" t="str">
        <x:v>Supporting</x:v>
      </x:c>
      <x:c r="C247" s="27" t="str">
        <x:v>Clinical bridges</x:v>
      </x:c>
      <x:c r="D247" s="27" t="str">
        <x:v>Psychedelic Communitas: Intersubjective Experience During Psychedelic Group Sessions Predicts Enduring Changes in Wellbeing and Social Connectedness</x:v>
      </x:c>
      <x:c r="E247" s="27" t="str">
        <x:v>Kettner et al.</x:v>
      </x:c>
      <x:c r="F247" s="27" t="str">
        <x:v>B/C</x:v>
      </x:c>
      <x:c r="G247" s="27" t="str">
        <x:v>Title/abstract-screened research source</x:v>
      </x:c>
      <x:c r="H247" s="27" t="str">
        <x:v>OpenAlex-C</x:v>
      </x:c>
      <x:c r="I247" s="27" t="str">
        <x:v>https://www.frontiersin.org/articles/10.3389/fphar.2021.623985/pdf</x:v>
      </x:c>
      <x:c r="J247" s="27" t="n">
        <x:v>3</x:v>
      </x:c>
      <x:c r="K247" s="27" t="n">
        <x:v>1</x:v>
      </x:c>
      <x:c r="L247" s="27" t="n">
        <x:v>2</x:v>
      </x:c>
      <x:c r="M247" s="27" t="n">
        <x:v>0</x:v>
      </x:c>
      <x:c r="N247" s="27" t="n">
        <x:v>2</x:v>
      </x:c>
      <x:c r="O247" s="27" t="n">
        <x:f>SUM(J247:N247)</x:f>
        <x:v>8</x:v>
      </x:c>
      <x:c r="P247" s="27" t="str">
        <x:v>NO</x:v>
      </x:c>
      <x:c r="Q247" s="27" t="str"/>
      <x:c r="R247" s="27" t="str">
        <x:f>IF(B247="Spine","INCLUDE",IF(OR(O247&gt;=7,P247="YES"),"INCLUDE","HOLD"))</x:f>
        <x:v>INCLUDE</x:v>
      </x:c>
      <x:c r="S247" s="27" t="str">
        <x:v>Supporting corpus; exact numerical claims require publication-level lock. Included after relevance screen; not automatically a central lecture citation.</x:v>
      </x:c>
      <x:c r="T247" s="27" t="str">
        <x:v>SUP078</x:v>
      </x:c>
      <x:c r="U247" s="27" t="str">
        <x:v>psychedelic communitas intersubjective experience during psychedelic group sessions predicts enduring changes in wellbeing and social connectedness</x:v>
      </x:c>
    </x:row>
    <x:row r="248">
      <x:c r="A248" s="27" t="str">
        <x:v>L245</x:v>
      </x:c>
      <x:c r="B248" s="27" t="str">
        <x:v>Supporting</x:v>
      </x:c>
      <x:c r="C248" s="27" t="str">
        <x:v>Clinical bridges</x:v>
      </x:c>
      <x:c r="D248" s="27" t="str">
        <x:v>Transformative experience and social connectedness mediate the mood-enhancing effects of psychedelic use in naturalistic settings</x:v>
      </x:c>
      <x:c r="E248" s="27" t="str">
        <x:v>Forstmann et al.</x:v>
      </x:c>
      <x:c r="F248" s="27" t="str">
        <x:v>B/C</x:v>
      </x:c>
      <x:c r="G248" s="27" t="str">
        <x:v>Title/abstract-screened research source</x:v>
      </x:c>
      <x:c r="H248" s="27" t="str">
        <x:v>OpenAlex-C</x:v>
      </x:c>
      <x:c r="I248" s="27" t="str">
        <x:v>https://www.pnas.org/content/pnas/117/5/2338.full.pdf</x:v>
      </x:c>
      <x:c r="J248" s="27" t="n">
        <x:v>3</x:v>
      </x:c>
      <x:c r="K248" s="27" t="n">
        <x:v>1</x:v>
      </x:c>
      <x:c r="L248" s="27" t="n">
        <x:v>2</x:v>
      </x:c>
      <x:c r="M248" s="27" t="n">
        <x:v>0</x:v>
      </x:c>
      <x:c r="N248" s="27" t="n">
        <x:v>2</x:v>
      </x:c>
      <x:c r="O248" s="27" t="n">
        <x:f>SUM(J248:N248)</x:f>
        <x:v>8</x:v>
      </x:c>
      <x:c r="P248" s="27" t="str">
        <x:v>NO</x:v>
      </x:c>
      <x:c r="Q248" s="27" t="str"/>
      <x:c r="R248" s="27" t="str">
        <x:f>IF(B248="Spine","INCLUDE",IF(OR(O248&gt;=7,P248="YES"),"INCLUDE","HOLD"))</x:f>
        <x:v>INCLUDE</x:v>
      </x:c>
      <x:c r="S248" s="27" t="str">
        <x:v>Supporting corpus; exact numerical claims require publication-level lock. Included after relevance screen; not automatically a central lecture citation.</x:v>
      </x:c>
      <x:c r="T248" s="27" t="str">
        <x:v>SUP079</x:v>
      </x:c>
      <x:c r="U248" s="27" t="str">
        <x:v>transformative experience and social connectedness mediate the mood enhancing effects of psychedelic use in naturalistic settings</x:v>
      </x:c>
    </x:row>
    <x:row r="249">
      <x:c r="A249" s="27" t="str">
        <x:v>L246</x:v>
      </x:c>
      <x:c r="B249" s="27" t="str">
        <x:v>Supporting</x:v>
      </x:c>
      <x:c r="C249" s="27" t="str">
        <x:v>Clinical bridges</x:v>
      </x:c>
      <x:c r="D249" s="27" t="str">
        <x:v>Characteristics of mental health recovery narratives: Systematic review and narrative synthesis</x:v>
      </x:c>
      <x:c r="E249" s="27" t="str">
        <x:v>Llewellyn-Beardsley et al.</x:v>
      </x:c>
      <x:c r="F249" s="27" t="str">
        <x:v>B/C</x:v>
      </x:c>
      <x:c r="G249" s="27" t="str">
        <x:v>Title/abstract-screened research source</x:v>
      </x:c>
      <x:c r="H249" s="27" t="str">
        <x:v>OpenAlex-C</x:v>
      </x:c>
      <x:c r="I249" s="27" t="str">
        <x:v>https://journals.plos.org/plosone/article/file?id=10.1371/journal.pone.0214678&amp;type=printable</x:v>
      </x:c>
      <x:c r="J249" s="27" t="n">
        <x:v>3</x:v>
      </x:c>
      <x:c r="K249" s="27" t="n">
        <x:v>3</x:v>
      </x:c>
      <x:c r="L249" s="27" t="n">
        <x:v>2</x:v>
      </x:c>
      <x:c r="M249" s="27" t="n">
        <x:v>2</x:v>
      </x:c>
      <x:c r="N249" s="27" t="n">
        <x:v>2</x:v>
      </x:c>
      <x:c r="O249" s="27" t="n">
        <x:f>SUM(J249:N249)</x:f>
        <x:v>12</x:v>
      </x:c>
      <x:c r="P249" s="27" t="str">
        <x:v>NO</x:v>
      </x:c>
      <x:c r="Q249" s="27" t="str"/>
      <x:c r="R249" s="27" t="str">
        <x:f>IF(B249="Spine","INCLUDE",IF(OR(O249&gt;=7,P249="YES"),"INCLUDE","HOLD"))</x:f>
        <x:v>INCLUDE</x:v>
      </x:c>
      <x:c r="S249" s="27" t="str">
        <x:v>Supporting corpus; exact numerical claims require publication-level lock. Included after relevance screen; not automatically a central lecture citation.</x:v>
      </x:c>
      <x:c r="T249" s="27" t="str">
        <x:v>SUP080</x:v>
      </x:c>
      <x:c r="U249" s="27" t="str">
        <x:v>characteristics of mental health recovery narratives systematic review and narrative synthesis</x:v>
      </x:c>
    </x:row>
    <x:row r="250">
      <x:c r="A250" s="27" t="str">
        <x:v>L247</x:v>
      </x:c>
      <x:c r="B250" s="27" t="str">
        <x:v>Supporting</x:v>
      </x:c>
      <x:c r="C250" s="27" t="str">
        <x:v>Clinical bridges</x:v>
      </x:c>
      <x:c r="D250" s="27" t="str">
        <x:v>The Mental Health Impact of the COVID-19 Pandemic Across Different Cohorts</x:v>
      </x:c>
      <x:c r="E250" s="27" t="str">
        <x:v>Khan et al.</x:v>
      </x:c>
      <x:c r="F250" s="27" t="str">
        <x:v>B/C</x:v>
      </x:c>
      <x:c r="G250" s="27" t="str">
        <x:v>Title/abstract-screened research source</x:v>
      </x:c>
      <x:c r="H250" s="27" t="str">
        <x:v>OpenAlex-C</x:v>
      </x:c>
      <x:c r="I250" s="27" t="str">
        <x:v>https://link.springer.com/content/pdf/10.1007/s11469-020-00367-0.pdf</x:v>
      </x:c>
      <x:c r="J250" s="27" t="n">
        <x:v>3</x:v>
      </x:c>
      <x:c r="K250" s="27" t="n">
        <x:v>1</x:v>
      </x:c>
      <x:c r="L250" s="27" t="n">
        <x:v>2</x:v>
      </x:c>
      <x:c r="M250" s="27" t="n">
        <x:v>0</x:v>
      </x:c>
      <x:c r="N250" s="27" t="n">
        <x:v>2</x:v>
      </x:c>
      <x:c r="O250" s="27" t="n">
        <x:f>SUM(J250:N250)</x:f>
        <x:v>8</x:v>
      </x:c>
      <x:c r="P250" s="27" t="str">
        <x:v>NO</x:v>
      </x:c>
      <x:c r="Q250" s="27" t="str"/>
      <x:c r="R250" s="27" t="str">
        <x:f>IF(B250="Spine","INCLUDE",IF(OR(O250&gt;=7,P250="YES"),"INCLUDE","HOLD"))</x:f>
        <x:v>INCLUDE</x:v>
      </x:c>
      <x:c r="S250" s="27" t="str">
        <x:v>Supporting corpus; exact numerical claims require publication-level lock. Included after relevance screen; not automatically a central lecture citation.</x:v>
      </x:c>
      <x:c r="T250" s="27" t="str">
        <x:v>SUP081</x:v>
      </x:c>
      <x:c r="U250" s="27" t="str">
        <x:v>the mental health impact of the covid 19 pandemic across different cohorts</x:v>
      </x:c>
    </x:row>
    <x:row r="251">
      <x:c r="A251" s="27" t="str">
        <x:v>L248</x:v>
      </x:c>
      <x:c r="B251" s="27" t="str">
        <x:v>Supporting</x:v>
      </x:c>
      <x:c r="C251" s="27" t="str">
        <x:v>Clinical bridges</x:v>
      </x:c>
      <x:c r="D251" s="27" t="str">
        <x:v>Sources of Stress and Their Associations With Mental Disorders Among College Students</x:v>
      </x:c>
      <x:c r="E251" s="27" t="str">
        <x:v>Karyotaki et al.</x:v>
      </x:c>
      <x:c r="F251" s="27" t="str">
        <x:v>B/C</x:v>
      </x:c>
      <x:c r="G251" s="27" t="str">
        <x:v>Title/abstract-screened research source</x:v>
      </x:c>
      <x:c r="H251" s="27" t="str">
        <x:v>OpenAlex-C</x:v>
      </x:c>
      <x:c r="I251" s="27" t="str">
        <x:v>https://www.frontiersin.org/articles/10.3389/fpsyg.2020.01759/pdf</x:v>
      </x:c>
      <x:c r="J251" s="27" t="n">
        <x:v>3</x:v>
      </x:c>
      <x:c r="K251" s="27" t="n">
        <x:v>1</x:v>
      </x:c>
      <x:c r="L251" s="27" t="n">
        <x:v>2</x:v>
      </x:c>
      <x:c r="M251" s="27" t="n">
        <x:v>0</x:v>
      </x:c>
      <x:c r="N251" s="27" t="n">
        <x:v>2</x:v>
      </x:c>
      <x:c r="O251" s="27" t="n">
        <x:f>SUM(J251:N251)</x:f>
        <x:v>8</x:v>
      </x:c>
      <x:c r="P251" s="27" t="str">
        <x:v>NO</x:v>
      </x:c>
      <x:c r="Q251" s="27" t="str"/>
      <x:c r="R251" s="27" t="str">
        <x:f>IF(B251="Spine","INCLUDE",IF(OR(O251&gt;=7,P251="YES"),"INCLUDE","HOLD"))</x:f>
        <x:v>INCLUDE</x:v>
      </x:c>
      <x:c r="S251" s="27" t="str">
        <x:v>Supporting corpus; exact numerical claims require publication-level lock. Included after relevance screen; not automatically a central lecture citation.</x:v>
      </x:c>
      <x:c r="T251" s="27" t="str">
        <x:v>SUP082</x:v>
      </x:c>
      <x:c r="U251" s="27" t="str">
        <x:v>sources of stress and their associations with mental disorders among college students</x:v>
      </x:c>
    </x:row>
    <x:row r="252">
      <x:c r="A252" s="27" t="str">
        <x:v>L249</x:v>
      </x:c>
      <x:c r="B252" s="27" t="str">
        <x:v>Supporting</x:v>
      </x:c>
      <x:c r="C252" s="27" t="str">
        <x:v>Clinical bridges</x:v>
      </x:c>
      <x:c r="D252" s="27" t="str">
        <x:v>Social anxiety disorder in adolescents: applying the cognitive model of Clark and Wells</x:v>
      </x:c>
      <x:c r="E252" s="27" t="str">
        <x:v>Leigh &amp; Clark</x:v>
      </x:c>
      <x:c r="F252" s="27" t="str">
        <x:v>B/C</x:v>
      </x:c>
      <x:c r="G252" s="27" t="str">
        <x:v>Title/abstract-screened research source</x:v>
      </x:c>
      <x:c r="H252" s="27" t="str">
        <x:v>OpenAlex-C</x:v>
      </x:c>
      <x:c r="I252" s="27" t="str">
        <x:v>https://link.springer.com/content/pdf/10.1007/s10567-018-0258-5.pdf</x:v>
      </x:c>
      <x:c r="J252" s="27" t="n">
        <x:v>3</x:v>
      </x:c>
      <x:c r="K252" s="27" t="n">
        <x:v>1</x:v>
      </x:c>
      <x:c r="L252" s="27" t="n">
        <x:v>2</x:v>
      </x:c>
      <x:c r="M252" s="27" t="n">
        <x:v>0</x:v>
      </x:c>
      <x:c r="N252" s="27" t="n">
        <x:v>2</x:v>
      </x:c>
      <x:c r="O252" s="27" t="n">
        <x:f>SUM(J252:N252)</x:f>
        <x:v>8</x:v>
      </x:c>
      <x:c r="P252" s="27" t="str">
        <x:v>NO</x:v>
      </x:c>
      <x:c r="Q252" s="27" t="str"/>
      <x:c r="R252" s="27" t="str">
        <x:f>IF(B252="Spine","INCLUDE",IF(OR(O252&gt;=7,P252="YES"),"INCLUDE","HOLD"))</x:f>
        <x:v>INCLUDE</x:v>
      </x:c>
      <x:c r="S252" s="27" t="str">
        <x:v>Supporting corpus; exact numerical claims require publication-level lock. Included after relevance screen; not automatically a central lecture citation.</x:v>
      </x:c>
      <x:c r="T252" s="27" t="str">
        <x:v>SUP083</x:v>
      </x:c>
      <x:c r="U252" s="27" t="str">
        <x:v>social anxiety disorder in adolescents applying the cognitive model of clark and wells</x:v>
      </x:c>
    </x:row>
    <x:row r="253">
      <x:c r="A253" s="27" t="str">
        <x:v>L250</x:v>
      </x:c>
      <x:c r="B253" s="27" t="str">
        <x:v>Supporting</x:v>
      </x:c>
      <x:c r="C253" s="27" t="str">
        <x:v>Clinical bridges</x:v>
      </x:c>
      <x:c r="D253" s="27" t="str">
        <x:v>Third-wave cognitive and behavioral therapies and process-based intervention in psychiatry</x:v>
      </x:c>
      <x:c r="E253" s="27" t="str">
        <x:v>Hayes &amp; Hofmann</x:v>
      </x:c>
      <x:c r="F253" s="27" t="str">
        <x:v>B/C</x:v>
      </x:c>
      <x:c r="G253" s="27" t="str">
        <x:v>Title/abstract-screened research source</x:v>
      </x:c>
      <x:c r="H253" s="27" t="str">
        <x:v>OpenAlex-C</x:v>
      </x:c>
      <x:c r="I253" s="27" t="str">
        <x:v>https://onlinelibrary.wiley.com/doi/pdfdirect/10.1002/wps.20884</x:v>
      </x:c>
      <x:c r="J253" s="27" t="n">
        <x:v>3</x:v>
      </x:c>
      <x:c r="K253" s="27" t="n">
        <x:v>1</x:v>
      </x:c>
      <x:c r="L253" s="27" t="n">
        <x:v>2</x:v>
      </x:c>
      <x:c r="M253" s="27" t="n">
        <x:v>0</x:v>
      </x:c>
      <x:c r="N253" s="27" t="n">
        <x:v>2</x:v>
      </x:c>
      <x:c r="O253" s="27" t="n">
        <x:f>SUM(J253:N253)</x:f>
        <x:v>8</x:v>
      </x:c>
      <x:c r="P253" s="27" t="str">
        <x:v>NO</x:v>
      </x:c>
      <x:c r="Q253" s="27" t="str"/>
      <x:c r="R253" s="27" t="str">
        <x:f>IF(B253="Spine","INCLUDE",IF(OR(O253&gt;=7,P253="YES"),"INCLUDE","HOLD"))</x:f>
        <x:v>INCLUDE</x:v>
      </x:c>
      <x:c r="S253" s="27" t="str">
        <x:v>Supporting corpus; exact numerical claims require publication-level lock. Included after relevance screen; not automatically a central lecture citation.</x:v>
      </x:c>
      <x:c r="T253" s="27" t="str">
        <x:v>SUP084</x:v>
      </x:c>
      <x:c r="U253" s="27" t="str">
        <x:v>third wave cognitive and behavioral therapies and process based intervention in psychiatry</x:v>
      </x:c>
    </x:row>
    <x:row r="254">
      <x:c r="A254" s="27" t="str">
        <x:v>L251</x:v>
      </x:c>
      <x:c r="B254" s="27" t="str">
        <x:v>Supporting</x:v>
      </x:c>
      <x:c r="C254" s="27" t="str">
        <x:v>Clinical bridges</x:v>
      </x:c>
      <x:c r="D254" s="27" t="str">
        <x:v>Positive Psychiatry</x:v>
      </x:c>
      <x:c r="E254" s="27" t="str">
        <x:v>Jeste et al.</x:v>
      </x:c>
      <x:c r="F254" s="27" t="str">
        <x:v>B/C</x:v>
      </x:c>
      <x:c r="G254" s="27" t="str">
        <x:v>Title/abstract-screened research source</x:v>
      </x:c>
      <x:c r="H254" s="27" t="str">
        <x:v>OpenAlex-C</x:v>
      </x:c>
      <x:c r="I254" s="27" t="str">
        <x:v>https://www.psychiatrist.com/read-pdf/14729</x:v>
      </x:c>
      <x:c r="J254" s="27" t="n">
        <x:v>3</x:v>
      </x:c>
      <x:c r="K254" s="27" t="n">
        <x:v>1</x:v>
      </x:c>
      <x:c r="L254" s="27" t="n">
        <x:v>2</x:v>
      </x:c>
      <x:c r="M254" s="27" t="n">
        <x:v>0</x:v>
      </x:c>
      <x:c r="N254" s="27" t="n">
        <x:v>2</x:v>
      </x:c>
      <x:c r="O254" s="27" t="n">
        <x:f>SUM(J254:N254)</x:f>
        <x:v>8</x:v>
      </x:c>
      <x:c r="P254" s="27" t="str">
        <x:v>NO</x:v>
      </x:c>
      <x:c r="Q254" s="27" t="str"/>
      <x:c r="R254" s="27" t="str">
        <x:f>IF(B254="Spine","INCLUDE",IF(OR(O254&gt;=7,P254="YES"),"INCLUDE","HOLD"))</x:f>
        <x:v>INCLUDE</x:v>
      </x:c>
      <x:c r="S254" s="27" t="str">
        <x:v>Supporting corpus; exact numerical claims require publication-level lock. Included after relevance screen; not automatically a central lecture citation.</x:v>
      </x:c>
      <x:c r="T254" s="27" t="str">
        <x:v>SUP085</x:v>
      </x:c>
      <x:c r="U254" s="27" t="str">
        <x:v>positive psychiatry</x:v>
      </x:c>
    </x:row>
    <x:row r="255">
      <x:c r="A255" s="27" t="str">
        <x:v>L252</x:v>
      </x:c>
      <x:c r="B255" s="27" t="str">
        <x:v>Supporting</x:v>
      </x:c>
      <x:c r="C255" s="27" t="str">
        <x:v>Clinical bridges</x:v>
      </x:c>
      <x:c r="D255" s="27" t="str">
        <x:v>The bored mind is a guiding mind: toward a regulatory theory of boredom</x:v>
      </x:c>
      <x:c r="E255" s="27" t="str">
        <x:v>Elpidorou</x:v>
      </x:c>
      <x:c r="F255" s="27" t="str">
        <x:v>B/C</x:v>
      </x:c>
      <x:c r="G255" s="27" t="str">
        <x:v>Title/abstract-screened research source</x:v>
      </x:c>
      <x:c r="H255" s="27" t="str">
        <x:v>OpenAlex-C</x:v>
      </x:c>
      <x:c r="I255" s="27" t="str">
        <x:v>https://philpapers.org/archive/ELPTBM.pdf</x:v>
      </x:c>
      <x:c r="J255" s="27" t="n">
        <x:v>3</x:v>
      </x:c>
      <x:c r="K255" s="27" t="n">
        <x:v>1</x:v>
      </x:c>
      <x:c r="L255" s="27" t="n">
        <x:v>2</x:v>
      </x:c>
      <x:c r="M255" s="27" t="n">
        <x:v>0</x:v>
      </x:c>
      <x:c r="N255" s="27" t="n">
        <x:v>2</x:v>
      </x:c>
      <x:c r="O255" s="27" t="n">
        <x:f>SUM(J255:N255)</x:f>
        <x:v>8</x:v>
      </x:c>
      <x:c r="P255" s="27" t="str">
        <x:v>NO</x:v>
      </x:c>
      <x:c r="Q255" s="27" t="str"/>
      <x:c r="R255" s="27" t="str">
        <x:f>IF(B255="Spine","INCLUDE",IF(OR(O255&gt;=7,P255="YES"),"INCLUDE","HOLD"))</x:f>
        <x:v>INCLUDE</x:v>
      </x:c>
      <x:c r="S255" s="27" t="str">
        <x:v>Supporting corpus; exact numerical claims require publication-level lock. Included after relevance screen; not automatically a central lecture citation.</x:v>
      </x:c>
      <x:c r="T255" s="27" t="str">
        <x:v>SUP086</x:v>
      </x:c>
      <x:c r="U255" s="27" t="str">
        <x:v>the bored mind is a guiding mind toward a regulatory theory of boredom</x:v>
      </x:c>
    </x:row>
    <x:row r="256">
      <x:c r="A256" s="27" t="str">
        <x:v>L253</x:v>
      </x:c>
      <x:c r="B256" s="27" t="str">
        <x:v>Supporting</x:v>
      </x:c>
      <x:c r="C256" s="27" t="str">
        <x:v>Predictive/Active inference</x:v>
      </x:c>
      <x:c r="D256" s="27" t="str">
        <x:v>The graphical brain: Belief propagation and active inference</x:v>
      </x:c>
      <x:c r="E256" s="27" t="str">
        <x:v>Friston, Parr, de Vries</x:v>
      </x:c>
      <x:c r="F256" s="27" t="str">
        <x:v>B/C</x:v>
      </x:c>
      <x:c r="G256" s="27" t="str">
        <x:v>Title/abstract-screened research source</x:v>
      </x:c>
      <x:c r="H256" s="27" t="str">
        <x:v>OpenAlex-B</x:v>
      </x:c>
      <x:c r="I256" s="27" t="str">
        <x:v>https://www.mitpressjournals.org/doi/pdf/10.1162/NETN_a_00018</x:v>
      </x:c>
      <x:c r="J256" s="27" t="n">
        <x:v>2</x:v>
      </x:c>
      <x:c r="K256" s="27" t="n">
        <x:v>2</x:v>
      </x:c>
      <x:c r="L256" s="27" t="n">
        <x:v>3</x:v>
      </x:c>
      <x:c r="M256" s="27" t="n">
        <x:v>0</x:v>
      </x:c>
      <x:c r="N256" s="27" t="n">
        <x:v>2</x:v>
      </x:c>
      <x:c r="O256" s="27" t="n">
        <x:f>SUM(J256:N256)</x:f>
        <x:v>9</x:v>
      </x:c>
      <x:c r="P256" s="27" t="str">
        <x:v>NO</x:v>
      </x:c>
      <x:c r="Q256" s="27" t="str"/>
      <x:c r="R256" s="27" t="str">
        <x:f>IF(B256="Spine","INCLUDE",IF(OR(O256&gt;=7,P256="YES"),"INCLUDE","HOLD"))</x:f>
        <x:v>INCLUDE</x:v>
      </x:c>
      <x:c r="S256" s="27" t="str">
        <x:v>Supporting corpus; exact numerical claims require publication-level lock. Included after relevance screen; not automatically a central lecture citation.</x:v>
      </x:c>
      <x:c r="T256" s="27" t="str">
        <x:v>SUP087</x:v>
      </x:c>
      <x:c r="U256" s="27" t="str">
        <x:v>the graphical brain belief propagation and active inference</x:v>
      </x:c>
    </x:row>
    <x:row r="257">
      <x:c r="A257" s="27" t="str">
        <x:v>L254</x:v>
      </x:c>
      <x:c r="B257" s="27" t="str">
        <x:v>Supporting</x:v>
      </x:c>
      <x:c r="C257" s="27" t="str">
        <x:v>Predictive/Active inference</x:v>
      </x:c>
      <x:c r="D257" s="27" t="str">
        <x:v>The anticipating brain is not a scientist: the free-energy principle from an ecological-enactive perspective</x:v>
      </x:c>
      <x:c r="E257" s="27" t="str">
        <x:v>Bruineberg, Kiverstein, Rietveld</x:v>
      </x:c>
      <x:c r="F257" s="27" t="str">
        <x:v>B/C</x:v>
      </x:c>
      <x:c r="G257" s="27" t="str">
        <x:v>Title/abstract-screened research source</x:v>
      </x:c>
      <x:c r="H257" s="27" t="str">
        <x:v>OpenAlex-B</x:v>
      </x:c>
      <x:c r="I257" s="27" t="str">
        <x:v>https://link.springer.com/content/pdf/10.1007/s11229-016-1239-1.pdf</x:v>
      </x:c>
      <x:c r="J257" s="27" t="n">
        <x:v>2</x:v>
      </x:c>
      <x:c r="K257" s="27" t="n">
        <x:v>2</x:v>
      </x:c>
      <x:c r="L257" s="27" t="n">
        <x:v>3</x:v>
      </x:c>
      <x:c r="M257" s="27" t="n">
        <x:v>2</x:v>
      </x:c>
      <x:c r="N257" s="27" t="n">
        <x:v>2</x:v>
      </x:c>
      <x:c r="O257" s="27" t="n">
        <x:f>SUM(J257:N257)</x:f>
        <x:v>11</x:v>
      </x:c>
      <x:c r="P257" s="27" t="str">
        <x:v>NO</x:v>
      </x:c>
      <x:c r="Q257" s="27" t="str"/>
      <x:c r="R257" s="27" t="str">
        <x:f>IF(B257="Spine","INCLUDE",IF(OR(O257&gt;=7,P257="YES"),"INCLUDE","HOLD"))</x:f>
        <x:v>INCLUDE</x:v>
      </x:c>
      <x:c r="S257" s="27" t="str">
        <x:v>Supporting corpus; exact numerical claims require publication-level lock. Included after relevance screen; not automatically a central lecture citation.</x:v>
      </x:c>
      <x:c r="T257" s="27" t="str">
        <x:v>SUP088</x:v>
      </x:c>
      <x:c r="U257" s="27" t="str">
        <x:v>the anticipating brain is not a scientist the free energy principle from an ecological enactive perspective</x:v>
      </x:c>
    </x:row>
    <x:row r="258">
      <x:c r="A258" s="27" t="str">
        <x:v>L255</x:v>
      </x:c>
      <x:c r="B258" s="27" t="str">
        <x:v>Supporting</x:v>
      </x:c>
      <x:c r="C258" s="27" t="str">
        <x:v>Predictive/Active inference</x:v>
      </x:c>
      <x:c r="D258" s="27" t="str">
        <x:v>Cultural Affordances: Scaffolding Local Worlds Through Shared Intentionality and Regimes of Attention</x:v>
      </x:c>
      <x:c r="E258" s="27" t="str">
        <x:v>Ramstead, Veissière, Kirmayer</x:v>
      </x:c>
      <x:c r="F258" s="27" t="str">
        <x:v>B/C</x:v>
      </x:c>
      <x:c r="G258" s="27" t="str">
        <x:v>Title/abstract-screened research source</x:v>
      </x:c>
      <x:c r="H258" s="27" t="str">
        <x:v>OpenAlex-B</x:v>
      </x:c>
      <x:c r="I258" s="27" t="str">
        <x:v>https://www.frontiersin.org/articles/10.3389/fpsyg.2016.01090/pdf</x:v>
      </x:c>
      <x:c r="J258" s="27" t="n">
        <x:v>2</x:v>
      </x:c>
      <x:c r="K258" s="27" t="n">
        <x:v>1</x:v>
      </x:c>
      <x:c r="L258" s="27" t="n">
        <x:v>3</x:v>
      </x:c>
      <x:c r="M258" s="27" t="n">
        <x:v>0</x:v>
      </x:c>
      <x:c r="N258" s="27" t="n">
        <x:v>2</x:v>
      </x:c>
      <x:c r="O258" s="27" t="n">
        <x:f>SUM(J258:N258)</x:f>
        <x:v>8</x:v>
      </x:c>
      <x:c r="P258" s="27" t="str">
        <x:v>NO</x:v>
      </x:c>
      <x:c r="Q258" s="27" t="str"/>
      <x:c r="R258" s="27" t="str">
        <x:f>IF(B258="Spine","INCLUDE",IF(OR(O258&gt;=7,P258="YES"),"INCLUDE","HOLD"))</x:f>
        <x:v>INCLUDE</x:v>
      </x:c>
      <x:c r="S258" s="27" t="str">
        <x:v>Supporting corpus; exact numerical claims require publication-level lock. Included after relevance screen; not automatically a central lecture citation.</x:v>
      </x:c>
      <x:c r="T258" s="27" t="str">
        <x:v>SUP089</x:v>
      </x:c>
      <x:c r="U258" s="27" t="str">
        <x:v>cultural affordances scaffolding local worlds through shared intentionality and regimes of attention</x:v>
      </x:c>
    </x:row>
    <x:row r="259">
      <x:c r="A259" s="27" t="str">
        <x:v>L256</x:v>
      </x:c>
      <x:c r="B259" s="27" t="str">
        <x:v>Supporting</x:v>
      </x:c>
      <x:c r="C259" s="27" t="str">
        <x:v>Predictive/Active inference</x:v>
      </x:c>
      <x:c r="D259" s="27" t="str">
        <x:v>Prediction complements explanation in understanding the developing brain</x:v>
      </x:c>
      <x:c r="E259" s="27" t="str">
        <x:v>Rosenberg, Casey, Holmes</x:v>
      </x:c>
      <x:c r="F259" s="27" t="str">
        <x:v>B/C</x:v>
      </x:c>
      <x:c r="G259" s="27" t="str">
        <x:v>Title/abstract-screened research source</x:v>
      </x:c>
      <x:c r="H259" s="27" t="str">
        <x:v>OpenAlex-A</x:v>
      </x:c>
      <x:c r="I259" s="27" t="str">
        <x:v>https://www.nature.com/articles/s41467-018-02887-9.pdf</x:v>
      </x:c>
      <x:c r="J259" s="27" t="n">
        <x:v>2</x:v>
      </x:c>
      <x:c r="K259" s="27" t="n">
        <x:v>2</x:v>
      </x:c>
      <x:c r="L259" s="27" t="n">
        <x:v>3</x:v>
      </x:c>
      <x:c r="M259" s="27" t="n">
        <x:v>0</x:v>
      </x:c>
      <x:c r="N259" s="27" t="n">
        <x:v>2</x:v>
      </x:c>
      <x:c r="O259" s="27" t="n">
        <x:f>SUM(J259:N259)</x:f>
        <x:v>9</x:v>
      </x:c>
      <x:c r="P259" s="27" t="str">
        <x:v>NO</x:v>
      </x:c>
      <x:c r="Q259" s="27" t="str"/>
      <x:c r="R259" s="27" t="str">
        <x:f>IF(B259="Spine","INCLUDE",IF(OR(O259&gt;=7,P259="YES"),"INCLUDE","HOLD"))</x:f>
        <x:v>INCLUDE</x:v>
      </x:c>
      <x:c r="S259" s="27" t="str">
        <x:v>Supporting corpus; exact numerical claims require publication-level lock. Included after relevance screen; not automatically a central lecture citation.</x:v>
      </x:c>
      <x:c r="T259" s="27" t="str">
        <x:v>SUP090</x:v>
      </x:c>
      <x:c r="U259" s="27" t="str">
        <x:v>prediction complements explanation in understanding the developing brain</x:v>
      </x:c>
    </x:row>
    <x:row r="260">
      <x:c r="A260" s="27" t="str">
        <x:v>L257</x:v>
      </x:c>
      <x:c r="B260" s="27" t="str">
        <x:v>Supporting</x:v>
      </x:c>
      <x:c r="C260" s="27" t="str">
        <x:v>Predictive/Active inference</x:v>
      </x:c>
      <x:c r="D260" s="27" t="str">
        <x:v>Uncertainty and stress: Why it causes diseases and how it is mastered by the brain</x:v>
      </x:c>
      <x:c r="E260" s="27" t="str">
        <x:v>Peters, McEwen, Friston</x:v>
      </x:c>
      <x:c r="F260" s="27" t="str">
        <x:v>B/C</x:v>
      </x:c>
      <x:c r="G260" s="27" t="str">
        <x:v>Title/abstract-screened research source</x:v>
      </x:c>
      <x:c r="H260" s="27" t="str">
        <x:v>OpenAlex-D</x:v>
      </x:c>
      <x:c r="I260" s="27" t="str">
        <x:v>https://www.sciencedirect.com/science/article/pii/S0301008217300369/pdf</x:v>
      </x:c>
      <x:c r="J260" s="27" t="n">
        <x:v>2</x:v>
      </x:c>
      <x:c r="K260" s="27" t="n">
        <x:v>2</x:v>
      </x:c>
      <x:c r="L260" s="27" t="n">
        <x:v>3</x:v>
      </x:c>
      <x:c r="M260" s="27" t="n">
        <x:v>2</x:v>
      </x:c>
      <x:c r="N260" s="27" t="n">
        <x:v>2</x:v>
      </x:c>
      <x:c r="O260" s="27" t="n">
        <x:f>SUM(J260:N260)</x:f>
        <x:v>11</x:v>
      </x:c>
      <x:c r="P260" s="27" t="str">
        <x:v>NO</x:v>
      </x:c>
      <x:c r="Q260" s="27" t="str"/>
      <x:c r="R260" s="27" t="str">
        <x:f>IF(B260="Spine","INCLUDE",IF(OR(O260&gt;=7,P260="YES"),"INCLUDE","HOLD"))</x:f>
        <x:v>INCLUDE</x:v>
      </x:c>
      <x:c r="S260" s="27" t="str">
        <x:v>Supporting corpus; exact numerical claims require publication-level lock. Included after relevance screen; not automatically a central lecture citation.</x:v>
      </x:c>
      <x:c r="T260" s="27" t="str">
        <x:v>SUP091</x:v>
      </x:c>
      <x:c r="U260" s="27" t="str">
        <x:v>uncertainty and stress why it causes diseases and how it is mastered by the brain</x:v>
      </x:c>
    </x:row>
    <x:row r="261">
      <x:c r="A261" s="27" t="str">
        <x:v>L258</x:v>
      </x:c>
      <x:c r="B261" s="27" t="str">
        <x:v>Supporting</x:v>
      </x:c>
      <x:c r="C261" s="27" t="str">
        <x:v>Dynamics/Metastability</x:v>
      </x:c>
      <x:c r="D261" s="27" t="str">
        <x:v>Modular Brain Networks</x:v>
      </x:c>
      <x:c r="E261" s="27" t="str">
        <x:v>Sporns &amp; Betzel</x:v>
      </x:c>
      <x:c r="F261" s="27" t="str">
        <x:v>B/C</x:v>
      </x:c>
      <x:c r="G261" s="27" t="str">
        <x:v>Title/abstract-screened research source</x:v>
      </x:c>
      <x:c r="H261" s="27" t="str">
        <x:v>OpenAlex-B</x:v>
      </x:c>
      <x:c r="I261" s="27" t="str">
        <x:v>https://www.annualreviews.org/doi/pdf/10.1146/annurev-psych-122414-033634</x:v>
      </x:c>
      <x:c r="J261" s="27" t="n">
        <x:v>2</x:v>
      </x:c>
      <x:c r="K261" s="27" t="n">
        <x:v>2</x:v>
      </x:c>
      <x:c r="L261" s="27" t="n">
        <x:v>3</x:v>
      </x:c>
      <x:c r="M261" s="27" t="n">
        <x:v>0</x:v>
      </x:c>
      <x:c r="N261" s="27" t="n">
        <x:v>2</x:v>
      </x:c>
      <x:c r="O261" s="27" t="n">
        <x:f>SUM(J261:N261)</x:f>
        <x:v>9</x:v>
      </x:c>
      <x:c r="P261" s="27" t="str">
        <x:v>NO</x:v>
      </x:c>
      <x:c r="Q261" s="27" t="str"/>
      <x:c r="R261" s="27" t="str">
        <x:f>IF(B261="Spine","INCLUDE",IF(OR(O261&gt;=7,P261="YES"),"INCLUDE","HOLD"))</x:f>
        <x:v>INCLUDE</x:v>
      </x:c>
      <x:c r="S261" s="27" t="str">
        <x:v>Supporting corpus; exact numerical claims require publication-level lock. Included after relevance screen; not automatically a central lecture citation.</x:v>
      </x:c>
      <x:c r="T261" s="27" t="str">
        <x:v>SUP092</x:v>
      </x:c>
      <x:c r="U261" s="27" t="str">
        <x:v>modular brain networks</x:v>
      </x:c>
    </x:row>
    <x:row r="262">
      <x:c r="A262" s="27" t="str">
        <x:v>L259</x:v>
      </x:c>
      <x:c r="B262" s="27" t="str">
        <x:v>Supporting</x:v>
      </x:c>
      <x:c r="C262" s="27" t="str">
        <x:v>Dynamics/Metastability</x:v>
      </x:c>
      <x:c r="D262" s="27" t="str">
        <x:v>Brain network dynamics are hierarchically organized in time</x:v>
      </x:c>
      <x:c r="E262" s="27" t="str">
        <x:v>Vidaurre, Smith, Woolrich</x:v>
      </x:c>
      <x:c r="F262" s="27" t="str">
        <x:v>B/C</x:v>
      </x:c>
      <x:c r="G262" s="27" t="str">
        <x:v>Title/abstract-screened research source</x:v>
      </x:c>
      <x:c r="H262" s="27" t="str">
        <x:v>OpenAlex-B</x:v>
      </x:c>
      <x:c r="I262" s="27" t="str">
        <x:v>https://www.pnas.org/content/pnas/114/48/12827.full.pdf</x:v>
      </x:c>
      <x:c r="J262" s="27" t="n">
        <x:v>2</x:v>
      </x:c>
      <x:c r="K262" s="27" t="n">
        <x:v>2</x:v>
      </x:c>
      <x:c r="L262" s="27" t="n">
        <x:v>3</x:v>
      </x:c>
      <x:c r="M262" s="27" t="n">
        <x:v>0</x:v>
      </x:c>
      <x:c r="N262" s="27" t="n">
        <x:v>2</x:v>
      </x:c>
      <x:c r="O262" s="27" t="n">
        <x:f>SUM(J262:N262)</x:f>
        <x:v>9</x:v>
      </x:c>
      <x:c r="P262" s="27" t="str">
        <x:v>NO</x:v>
      </x:c>
      <x:c r="Q262" s="27" t="str"/>
      <x:c r="R262" s="27" t="str">
        <x:f>IF(B262="Spine","INCLUDE",IF(OR(O262&gt;=7,P262="YES"),"INCLUDE","HOLD"))</x:f>
        <x:v>INCLUDE</x:v>
      </x:c>
      <x:c r="S262" s="27" t="str">
        <x:v>Supporting corpus; exact numerical claims require publication-level lock. Included after relevance screen; not automatically a central lecture citation.</x:v>
      </x:c>
      <x:c r="T262" s="27" t="str">
        <x:v>SUP093</x:v>
      </x:c>
      <x:c r="U262" s="27" t="str">
        <x:v>brain network dynamics are hierarchically organized in time</x:v>
      </x:c>
    </x:row>
    <x:row r="263">
      <x:c r="A263" s="27" t="str">
        <x:v>L260</x:v>
      </x:c>
      <x:c r="B263" s="27" t="str">
        <x:v>Supporting</x:v>
      </x:c>
      <x:c r="C263" s="27" t="str">
        <x:v>Dynamics/Metastability</x:v>
      </x:c>
      <x:c r="D263" s="27" t="str">
        <x:v>Cognitive and behavioural flexibility: neural mechanisms and clinical considerations</x:v>
      </x:c>
      <x:c r="E263" s="27" t="str">
        <x:v>Uddin</x:v>
      </x:c>
      <x:c r="F263" s="27" t="str">
        <x:v>B/C</x:v>
      </x:c>
      <x:c r="G263" s="27" t="str">
        <x:v>Title/abstract-screened research source</x:v>
      </x:c>
      <x:c r="H263" s="27" t="str">
        <x:v>OpenAlex-B</x:v>
      </x:c>
      <x:c r="I263" s="27" t="str">
        <x:v>https://www.nature.com/articles/s41583-021-00428-w.pdf</x:v>
      </x:c>
      <x:c r="J263" s="27" t="n">
        <x:v>2</x:v>
      </x:c>
      <x:c r="K263" s="27" t="n">
        <x:v>2</x:v>
      </x:c>
      <x:c r="L263" s="27" t="n">
        <x:v>3</x:v>
      </x:c>
      <x:c r="M263" s="27" t="n">
        <x:v>0</x:v>
      </x:c>
      <x:c r="N263" s="27" t="n">
        <x:v>2</x:v>
      </x:c>
      <x:c r="O263" s="27" t="n">
        <x:f>SUM(J263:N263)</x:f>
        <x:v>9</x:v>
      </x:c>
      <x:c r="P263" s="27" t="str">
        <x:v>NO</x:v>
      </x:c>
      <x:c r="Q263" s="27" t="str"/>
      <x:c r="R263" s="27" t="str">
        <x:f>IF(B263="Spine","INCLUDE",IF(OR(O263&gt;=7,P263="YES"),"INCLUDE","HOLD"))</x:f>
        <x:v>INCLUDE</x:v>
      </x:c>
      <x:c r="S263" s="27" t="str">
        <x:v>Supporting corpus; exact numerical claims require publication-level lock. Included after relevance screen; not automatically a central lecture citation.</x:v>
      </x:c>
      <x:c r="T263" s="27" t="str">
        <x:v>SUP094</x:v>
      </x:c>
      <x:c r="U263" s="27" t="str">
        <x:v>cognitive and behavioural flexibility neural mechanisms and clinical considerations</x:v>
      </x:c>
    </x:row>
    <x:row r="264">
      <x:c r="A264" s="27" t="str">
        <x:v>L261</x:v>
      </x:c>
      <x:c r="B264" s="27" t="str">
        <x:v>Supporting</x:v>
      </x:c>
      <x:c r="C264" s="27" t="str">
        <x:v>Dynamics/Metastability</x:v>
      </x:c>
      <x:c r="D264" s="27" t="str">
        <x:v>Questions and controversies in the study of time-varying functional connectivity in resting fMRI</x:v>
      </x:c>
      <x:c r="E264" s="27" t="str">
        <x:v>Lurie et al.</x:v>
      </x:c>
      <x:c r="F264" s="27" t="str">
        <x:v>B/C</x:v>
      </x:c>
      <x:c r="G264" s="27" t="str">
        <x:v>Title/abstract-screened research source</x:v>
      </x:c>
      <x:c r="H264" s="27" t="str">
        <x:v>OpenAlex-B</x:v>
      </x:c>
      <x:c r="I264" s="27" t="str">
        <x:v>https://www.mitpressjournals.org/doi/pdf/10.1162/netn_a_00116</x:v>
      </x:c>
      <x:c r="J264" s="27" t="n">
        <x:v>2</x:v>
      </x:c>
      <x:c r="K264" s="27" t="n">
        <x:v>2</x:v>
      </x:c>
      <x:c r="L264" s="27" t="n">
        <x:v>3</x:v>
      </x:c>
      <x:c r="M264" s="27" t="n">
        <x:v>2</x:v>
      </x:c>
      <x:c r="N264" s="27" t="n">
        <x:v>2</x:v>
      </x:c>
      <x:c r="O264" s="27" t="n">
        <x:f>SUM(J264:N264)</x:f>
        <x:v>11</x:v>
      </x:c>
      <x:c r="P264" s="27" t="str">
        <x:v>NO</x:v>
      </x:c>
      <x:c r="Q264" s="27" t="str"/>
      <x:c r="R264" s="27" t="str">
        <x:f>IF(B264="Spine","INCLUDE",IF(OR(O264&gt;=7,P264="YES"),"INCLUDE","HOLD"))</x:f>
        <x:v>INCLUDE</x:v>
      </x:c>
      <x:c r="S264" s="27" t="str">
        <x:v>Supporting corpus; exact numerical claims require publication-level lock. Included after relevance screen; not automatically a central lecture citation.</x:v>
      </x:c>
      <x:c r="T264" s="27" t="str">
        <x:v>SUP095</x:v>
      </x:c>
      <x:c r="U264" s="27" t="str">
        <x:v>questions and controversies in the study of time varying functional connectivity in resting fmri</x:v>
      </x:c>
    </x:row>
    <x:row r="265">
      <x:c r="A265" s="27" t="str">
        <x:v>L262</x:v>
      </x:c>
      <x:c r="B265" s="27" t="str">
        <x:v>Supporting</x:v>
      </x:c>
      <x:c r="C265" s="27" t="str">
        <x:v>Dynamics/Metastability</x:v>
      </x:c>
      <x:c r="D265" s="27" t="str">
        <x:v>The dynamics of resting fluctuations in the brain: metastability and its dynamical cortical core</x:v>
      </x:c>
      <x:c r="E265" s="27" t="str">
        <x:v>Deco et al.</x:v>
      </x:c>
      <x:c r="F265" s="27" t="str">
        <x:v>B/C</x:v>
      </x:c>
      <x:c r="G265" s="27" t="str">
        <x:v>Title/abstract-screened research source</x:v>
      </x:c>
      <x:c r="H265" s="27" t="str">
        <x:v>OpenAlex-B</x:v>
      </x:c>
      <x:c r="I265" s="27" t="str">
        <x:v>https://www.nature.com/articles/s41598-017-03073-5.pdf</x:v>
      </x:c>
      <x:c r="J265" s="27" t="n">
        <x:v>2</x:v>
      </x:c>
      <x:c r="K265" s="27" t="n">
        <x:v>2</x:v>
      </x:c>
      <x:c r="L265" s="27" t="n">
        <x:v>3</x:v>
      </x:c>
      <x:c r="M265" s="27" t="n">
        <x:v>0</x:v>
      </x:c>
      <x:c r="N265" s="27" t="n">
        <x:v>2</x:v>
      </x:c>
      <x:c r="O265" s="27" t="n">
        <x:f>SUM(J265:N265)</x:f>
        <x:v>9</x:v>
      </x:c>
      <x:c r="P265" s="27" t="str">
        <x:v>NO</x:v>
      </x:c>
      <x:c r="Q265" s="27" t="str"/>
      <x:c r="R265" s="27" t="str">
        <x:f>IF(B265="Spine","INCLUDE",IF(OR(O265&gt;=7,P265="YES"),"INCLUDE","HOLD"))</x:f>
        <x:v>INCLUDE</x:v>
      </x:c>
      <x:c r="S265" s="27" t="str">
        <x:v>Supporting corpus; exact numerical claims require publication-level lock. Included after relevance screen; not automatically a central lecture citation.</x:v>
      </x:c>
      <x:c r="T265" s="27" t="str">
        <x:v>SUP096</x:v>
      </x:c>
      <x:c r="U265" s="27" t="str">
        <x:v>the dynamics of resting fluctuations in the brain metastability and its dynamical cortical core</x:v>
      </x:c>
    </x:row>
    <x:row r="266">
      <x:c r="A266" s="27" t="str">
        <x:v>L263</x:v>
      </x:c>
      <x:c r="B266" s="27" t="str">
        <x:v>Supporting</x:v>
      </x:c>
      <x:c r="C266" s="27" t="str">
        <x:v>Dynamics/Metastability</x:v>
      </x:c>
      <x:c r="D266" s="27" t="str">
        <x:v>Cognitive performance in healthy older adults relates to spontaneous switching between states of functional connectivity during rest</x:v>
      </x:c>
      <x:c r="E266" s="27" t="str">
        <x:v>Cabral et al.</x:v>
      </x:c>
      <x:c r="F266" s="27" t="str">
        <x:v>B/C</x:v>
      </x:c>
      <x:c r="G266" s="27" t="str">
        <x:v>Title/abstract-screened research source</x:v>
      </x:c>
      <x:c r="H266" s="27" t="str">
        <x:v>OpenAlex-B</x:v>
      </x:c>
      <x:c r="I266" s="27" t="str">
        <x:v>https://www.nature.com/articles/s41598-017-05425-7.pdf</x:v>
      </x:c>
      <x:c r="J266" s="27" t="n">
        <x:v>2</x:v>
      </x:c>
      <x:c r="K266" s="27" t="n">
        <x:v>2</x:v>
      </x:c>
      <x:c r="L266" s="27" t="n">
        <x:v>3</x:v>
      </x:c>
      <x:c r="M266" s="27" t="n">
        <x:v>0</x:v>
      </x:c>
      <x:c r="N266" s="27" t="n">
        <x:v>2</x:v>
      </x:c>
      <x:c r="O266" s="27" t="n">
        <x:f>SUM(J266:N266)</x:f>
        <x:v>9</x:v>
      </x:c>
      <x:c r="P266" s="27" t="str">
        <x:v>NO</x:v>
      </x:c>
      <x:c r="Q266" s="27" t="str"/>
      <x:c r="R266" s="27" t="str">
        <x:f>IF(B266="Spine","INCLUDE",IF(OR(O266&gt;=7,P266="YES"),"INCLUDE","HOLD"))</x:f>
        <x:v>INCLUDE</x:v>
      </x:c>
      <x:c r="S266" s="27" t="str">
        <x:v>Supporting corpus; exact numerical claims require publication-level lock. Included after relevance screen; not automatically a central lecture citation.</x:v>
      </x:c>
      <x:c r="T266" s="27" t="str">
        <x:v>SUP097</x:v>
      </x:c>
      <x:c r="U266" s="27" t="str">
        <x:v>cognitive performance in healthy older adults relates to spontaneous switching between states of functional connectivity during rest</x:v>
      </x:c>
    </x:row>
    <x:row r="267">
      <x:c r="A267" s="27" t="str">
        <x:v>L264</x:v>
      </x:c>
      <x:c r="B267" s="27" t="str">
        <x:v>Supporting</x:v>
      </x:c>
      <x:c r="C267" s="27" t="str">
        <x:v>Dynamics/Metastability</x:v>
      </x:c>
      <x:c r="D267" s="27" t="str">
        <x:v>Spontaneous cortical activity transiently organises into frequency specific phase-coupling networks</x:v>
      </x:c>
      <x:c r="E267" s="27" t="str">
        <x:v>Vidaurre et al.</x:v>
      </x:c>
      <x:c r="F267" s="27" t="str">
        <x:v>B/C</x:v>
      </x:c>
      <x:c r="G267" s="27" t="str">
        <x:v>Title/abstract-screened research source</x:v>
      </x:c>
      <x:c r="H267" s="27" t="str">
        <x:v>OpenAlex-B</x:v>
      </x:c>
      <x:c r="I267" s="27" t="str">
        <x:v>https://www.nature.com/articles/s41467-018-05316-z.pdf</x:v>
      </x:c>
      <x:c r="J267" s="27" t="n">
        <x:v>2</x:v>
      </x:c>
      <x:c r="K267" s="27" t="n">
        <x:v>1</x:v>
      </x:c>
      <x:c r="L267" s="27" t="n">
        <x:v>3</x:v>
      </x:c>
      <x:c r="M267" s="27" t="n">
        <x:v>0</x:v>
      </x:c>
      <x:c r="N267" s="27" t="n">
        <x:v>2</x:v>
      </x:c>
      <x:c r="O267" s="27" t="n">
        <x:f>SUM(J267:N267)</x:f>
        <x:v>8</x:v>
      </x:c>
      <x:c r="P267" s="27" t="str">
        <x:v>NO</x:v>
      </x:c>
      <x:c r="Q267" s="27" t="str"/>
      <x:c r="R267" s="27" t="str">
        <x:f>IF(B267="Spine","INCLUDE",IF(OR(O267&gt;=7,P267="YES"),"INCLUDE","HOLD"))</x:f>
        <x:v>INCLUDE</x:v>
      </x:c>
      <x:c r="S267" s="27" t="str">
        <x:v>Supporting corpus; exact numerical claims require publication-level lock. Included after relevance screen; not automatically a central lecture citation.</x:v>
      </x:c>
      <x:c r="T267" s="27" t="str">
        <x:v>SUP098</x:v>
      </x:c>
      <x:c r="U267" s="27" t="str">
        <x:v>spontaneous cortical activity transiently organises into frequency specific phase coupling networks</x:v>
      </x:c>
    </x:row>
    <x:row r="268">
      <x:c r="A268" s="27" t="str">
        <x:v>L265</x:v>
      </x:c>
      <x:c r="B268" s="27" t="str">
        <x:v>Supporting</x:v>
      </x:c>
      <x:c r="C268" s="27" t="str">
        <x:v>Dynamics/Metastability</x:v>
      </x:c>
      <x:c r="D268" s="27" t="str">
        <x:v>Mathematical framework for large-scale brain network modeling in The Virtual Brain</x:v>
      </x:c>
      <x:c r="E268" s="27" t="str">
        <x:v>Sanz-Leon et al.</x:v>
      </x:c>
      <x:c r="F268" s="27" t="str">
        <x:v>B/C</x:v>
      </x:c>
      <x:c r="G268" s="27" t="str">
        <x:v>Title/abstract-screened research source</x:v>
      </x:c>
      <x:c r="H268" s="27" t="str">
        <x:v>OpenAlex-B</x:v>
      </x:c>
      <x:c r="I268" s="27" t="str">
        <x:v>https://www.sciencedirect.com/science/article/pii/S1053811915000051/pdf</x:v>
      </x:c>
      <x:c r="J268" s="27" t="n">
        <x:v>2</x:v>
      </x:c>
      <x:c r="K268" s="27" t="n">
        <x:v>2</x:v>
      </x:c>
      <x:c r="L268" s="27" t="n">
        <x:v>3</x:v>
      </x:c>
      <x:c r="M268" s="27" t="n">
        <x:v>0</x:v>
      </x:c>
      <x:c r="N268" s="27" t="n">
        <x:v>2</x:v>
      </x:c>
      <x:c r="O268" s="27" t="n">
        <x:f>SUM(J268:N268)</x:f>
        <x:v>9</x:v>
      </x:c>
      <x:c r="P268" s="27" t="str">
        <x:v>NO</x:v>
      </x:c>
      <x:c r="Q268" s="27" t="str"/>
      <x:c r="R268" s="27" t="str">
        <x:f>IF(B268="Spine","INCLUDE",IF(OR(O268&gt;=7,P268="YES"),"INCLUDE","HOLD"))</x:f>
        <x:v>INCLUDE</x:v>
      </x:c>
      <x:c r="S268" s="27" t="str">
        <x:v>Supporting corpus; exact numerical claims require publication-level lock. Included after relevance screen; not automatically a central lecture citation.</x:v>
      </x:c>
      <x:c r="T268" s="27" t="str">
        <x:v>SUP099</x:v>
      </x:c>
      <x:c r="U268" s="27" t="str">
        <x:v>mathematical framework for large scale brain network modeling in the virtual brain</x:v>
      </x:c>
    </x:row>
    <x:row r="269">
      <x:c r="A269" s="27" t="str">
        <x:v>L266</x:v>
      </x:c>
      <x:c r="B269" s="27" t="str">
        <x:v>Supporting</x:v>
      </x:c>
      <x:c r="C269" s="27" t="str">
        <x:v>Dynamics/Metastability</x:v>
      </x:c>
      <x:c r="D269" s="27" t="str">
        <x:v>A theory of multineuronal dimensionality, dynamics and measurement</x:v>
      </x:c>
      <x:c r="E269" s="27" t="str">
        <x:v>Gao et al.</x:v>
      </x:c>
      <x:c r="F269" s="27" t="str">
        <x:v>B/C</x:v>
      </x:c>
      <x:c r="G269" s="27" t="str">
        <x:v>Title/abstract-screened research source</x:v>
      </x:c>
      <x:c r="H269" s="27" t="str">
        <x:v>OpenAlex-B</x:v>
      </x:c>
      <x:c r="I269" s="27" t="str">
        <x:v>https://www.biorxiv.org/content/biorxiv/early/2017/11/12/214262.full.pdf</x:v>
      </x:c>
      <x:c r="J269" s="27" t="n">
        <x:v>2</x:v>
      </x:c>
      <x:c r="K269" s="27" t="n">
        <x:v>1</x:v>
      </x:c>
      <x:c r="L269" s="27" t="n">
        <x:v>3</x:v>
      </x:c>
      <x:c r="M269" s="27" t="n">
        <x:v>0</x:v>
      </x:c>
      <x:c r="N269" s="27" t="n">
        <x:v>2</x:v>
      </x:c>
      <x:c r="O269" s="27" t="n">
        <x:f>SUM(J269:N269)</x:f>
        <x:v>8</x:v>
      </x:c>
      <x:c r="P269" s="27" t="str">
        <x:v>NO</x:v>
      </x:c>
      <x:c r="Q269" s="27" t="str"/>
      <x:c r="R269" s="27" t="str">
        <x:f>IF(B269="Spine","INCLUDE",IF(OR(O269&gt;=7,P269="YES"),"INCLUDE","HOLD"))</x:f>
        <x:v>INCLUDE</x:v>
      </x:c>
      <x:c r="S269" s="27" t="str">
        <x:v>Supporting corpus; exact numerical claims require publication-level lock. Included after relevance screen; not automatically a central lecture citation.</x:v>
      </x:c>
      <x:c r="T269" s="27" t="str">
        <x:v>SUP100</x:v>
      </x:c>
      <x:c r="U269" s="27" t="str">
        <x:v>a theory of multineuronal dimensionality dynamics and measurement</x:v>
      </x:c>
    </x:row>
    <x:row r="270">
      <x:c r="A270" s="27" t="str">
        <x:v>L267</x:v>
      </x:c>
      <x:c r="B270" s="27" t="str">
        <x:v>Supporting</x:v>
      </x:c>
      <x:c r="C270" s="27" t="str">
        <x:v>Dynamics/Metastability</x:v>
      </x:c>
      <x:c r="D270" s="27" t="str">
        <x:v>Signal propagation in complex networks</x:v>
      </x:c>
      <x:c r="E270" s="27" t="str">
        <x:v>Ji et al.</x:v>
      </x:c>
      <x:c r="F270" s="27" t="str">
        <x:v>B/C</x:v>
      </x:c>
      <x:c r="G270" s="27" t="str">
        <x:v>Title/abstract-screened research source</x:v>
      </x:c>
      <x:c r="H270" s="27" t="str">
        <x:v>OpenAlex-A</x:v>
      </x:c>
      <x:c r="I270" s="27" t="str">
        <x:v>https://www.sciencedirect.com/science/article/pii/S0370157323001321</x:v>
      </x:c>
      <x:c r="J270" s="27" t="n">
        <x:v>2</x:v>
      </x:c>
      <x:c r="K270" s="27" t="n">
        <x:v>1</x:v>
      </x:c>
      <x:c r="L270" s="27" t="n">
        <x:v>3</x:v>
      </x:c>
      <x:c r="M270" s="27" t="n">
        <x:v>0</x:v>
      </x:c>
      <x:c r="N270" s="27" t="n">
        <x:v>2</x:v>
      </x:c>
      <x:c r="O270" s="27" t="n">
        <x:f>SUM(J270:N270)</x:f>
        <x:v>8</x:v>
      </x:c>
      <x:c r="P270" s="27" t="str">
        <x:v>NO</x:v>
      </x:c>
      <x:c r="Q270" s="27" t="str"/>
      <x:c r="R270" s="27" t="str">
        <x:f>IF(B270="Spine","INCLUDE",IF(OR(O270&gt;=7,P270="YES"),"INCLUDE","HOLD"))</x:f>
        <x:v>INCLUDE</x:v>
      </x:c>
      <x:c r="S270" s="27" t="str">
        <x:v>Supporting corpus; exact numerical claims require publication-level lock. Included after relevance screen; not automatically a central lecture citation.</x:v>
      </x:c>
      <x:c r="T270" s="27" t="str">
        <x:v>SUP101</x:v>
      </x:c>
      <x:c r="U270" s="27" t="str">
        <x:v>signal propagation in complex networks</x:v>
      </x:c>
    </x:row>
    <x:row r="271">
      <x:c r="A271" s="27" t="str">
        <x:v>L268</x:v>
      </x:c>
      <x:c r="B271" s="27" t="str">
        <x:v>Supporting</x:v>
      </x:c>
      <x:c r="C271" s="27" t="str">
        <x:v>Dynamics/Metastability</x:v>
      </x:c>
      <x:c r="D271" s="27" t="str">
        <x:v>Chimera states: coexistence of coherence and incoherence in networks of coupled oscillators</x:v>
      </x:c>
      <x:c r="E271" s="27" t="str">
        <x:v>Panaggio &amp; Abrams</x:v>
      </x:c>
      <x:c r="F271" s="27" t="str">
        <x:v>B/C</x:v>
      </x:c>
      <x:c r="G271" s="27" t="str">
        <x:v>Title/abstract-screened research source</x:v>
      </x:c>
      <x:c r="H271" s="27" t="str">
        <x:v>OpenAlex-B</x:v>
      </x:c>
      <x:c r="I271" s="27" t="str">
        <x:v>https://iopscience.iop.org/article/10.1088/0951-7715/28/3/R67/pdf</x:v>
      </x:c>
      <x:c r="J271" s="27" t="n">
        <x:v>2</x:v>
      </x:c>
      <x:c r="K271" s="27" t="n">
        <x:v>1</x:v>
      </x:c>
      <x:c r="L271" s="27" t="n">
        <x:v>3</x:v>
      </x:c>
      <x:c r="M271" s="27" t="n">
        <x:v>0</x:v>
      </x:c>
      <x:c r="N271" s="27" t="n">
        <x:v>2</x:v>
      </x:c>
      <x:c r="O271" s="27" t="n">
        <x:f>SUM(J271:N271)</x:f>
        <x:v>8</x:v>
      </x:c>
      <x:c r="P271" s="27" t="str">
        <x:v>NO</x:v>
      </x:c>
      <x:c r="Q271" s="27" t="str"/>
      <x:c r="R271" s="27" t="str">
        <x:f>IF(B271="Spine","INCLUDE",IF(OR(O271&gt;=7,P271="YES"),"INCLUDE","HOLD"))</x:f>
        <x:v>INCLUDE</x:v>
      </x:c>
      <x:c r="S271" s="27" t="str">
        <x:v>Supporting corpus; exact numerical claims require publication-level lock. Included after relevance screen; not automatically a central lecture citation.</x:v>
      </x:c>
      <x:c r="T271" s="27" t="str">
        <x:v>SUP102</x:v>
      </x:c>
      <x:c r="U271" s="27" t="str">
        <x:v>chimera states coexistence of coherence and incoherence in networks of coupled oscillators</x:v>
      </x:c>
    </x:row>
    <x:row r="272">
      <x:c r="A272" s="27" t="str">
        <x:v>L269</x:v>
      </x:c>
      <x:c r="B272" s="27" t="str">
        <x:v>Supporting</x:v>
      </x:c>
      <x:c r="C272" s="27" t="str">
        <x:v>Dynamics/Metastability</x:v>
      </x:c>
      <x:c r="D272" s="27" t="str">
        <x:v>Complex network approaches to nonlinear time series analysis</x:v>
      </x:c>
      <x:c r="E272" s="27" t="str">
        <x:v>Zou et al.</x:v>
      </x:c>
      <x:c r="F272" s="27" t="str">
        <x:v>B/C</x:v>
      </x:c>
      <x:c r="G272" s="27" t="str">
        <x:v>Title/abstract-screened research source</x:v>
      </x:c>
      <x:c r="H272" s="27" t="str">
        <x:v>OpenAlex-B</x:v>
      </x:c>
      <x:c r="I272" s="27" t="str">
        <x:v>https://arxiv.org/pdf/2501.18737</x:v>
      </x:c>
      <x:c r="J272" s="27" t="n">
        <x:v>2</x:v>
      </x:c>
      <x:c r="K272" s="27" t="n">
        <x:v>1</x:v>
      </x:c>
      <x:c r="L272" s="27" t="n">
        <x:v>3</x:v>
      </x:c>
      <x:c r="M272" s="27" t="n">
        <x:v>0</x:v>
      </x:c>
      <x:c r="N272" s="27" t="n">
        <x:v>2</x:v>
      </x:c>
      <x:c r="O272" s="27" t="n">
        <x:f>SUM(J272:N272)</x:f>
        <x:v>8</x:v>
      </x:c>
      <x:c r="P272" s="27" t="str">
        <x:v>NO</x:v>
      </x:c>
      <x:c r="Q272" s="27" t="str"/>
      <x:c r="R272" s="27" t="str">
        <x:f>IF(B272="Spine","INCLUDE",IF(OR(O272&gt;=7,P272="YES"),"INCLUDE","HOLD"))</x:f>
        <x:v>INCLUDE</x:v>
      </x:c>
      <x:c r="S272" s="27" t="str">
        <x:v>Supporting corpus; exact numerical claims require publication-level lock. Included after relevance screen; not automatically a central lecture citation.</x:v>
      </x:c>
      <x:c r="T272" s="27" t="str">
        <x:v>SUP103</x:v>
      </x:c>
      <x:c r="U272" s="27" t="str">
        <x:v>complex network approaches to nonlinear time series analysis</x:v>
      </x:c>
    </x:row>
    <x:row r="273">
      <x:c r="A273" s="27" t="str">
        <x:v>L270</x:v>
      </x:c>
      <x:c r="B273" s="27" t="str">
        <x:v>Supporting</x:v>
      </x:c>
      <x:c r="C273" s="27" t="str">
        <x:v>Dynamics/Metastability</x:v>
      </x:c>
      <x:c r="D273" s="27" t="str">
        <x:v>Enhancing Important Fluctuations: Rare Events and Metadynamics from a Conceptual Viewpoint</x:v>
      </x:c>
      <x:c r="E273" s="27" t="str">
        <x:v>Valsson, Tiwary, Parrinello</x:v>
      </x:c>
      <x:c r="F273" s="27" t="str">
        <x:v>B/C</x:v>
      </x:c>
      <x:c r="G273" s="27" t="str">
        <x:v>Title/abstract-screened research source</x:v>
      </x:c>
      <x:c r="H273" s="27" t="str">
        <x:v>OpenAlex-B</x:v>
      </x:c>
      <x:c r="I273" s="27" t="str">
        <x:v>https://www.annualreviews.org/doi/pdf/10.1146/annurev-physchem-040215-112229</x:v>
      </x:c>
      <x:c r="J273" s="27" t="n">
        <x:v>2</x:v>
      </x:c>
      <x:c r="K273" s="27" t="n">
        <x:v>1</x:v>
      </x:c>
      <x:c r="L273" s="27" t="n">
        <x:v>3</x:v>
      </x:c>
      <x:c r="M273" s="27" t="n">
        <x:v>0</x:v>
      </x:c>
      <x:c r="N273" s="27" t="n">
        <x:v>2</x:v>
      </x:c>
      <x:c r="O273" s="27" t="n">
        <x:f>SUM(J273:N273)</x:f>
        <x:v>8</x:v>
      </x:c>
      <x:c r="P273" s="27" t="str">
        <x:v>NO</x:v>
      </x:c>
      <x:c r="Q273" s="27" t="str"/>
      <x:c r="R273" s="27" t="str">
        <x:f>IF(B273="Spine","INCLUDE",IF(OR(O273&gt;=7,P273="YES"),"INCLUDE","HOLD"))</x:f>
        <x:v>INCLUDE</x:v>
      </x:c>
      <x:c r="S273" s="27" t="str">
        <x:v>Supporting corpus; exact numerical claims require publication-level lock. Included after relevance screen; not automatically a central lecture citation.</x:v>
      </x:c>
      <x:c r="T273" s="27" t="str">
        <x:v>SUP104</x:v>
      </x:c>
      <x:c r="U273" s="27" t="str">
        <x:v>enhancing important fluctuations rare events and metadynamics from a conceptual viewpoint</x:v>
      </x:c>
    </x:row>
    <x:row r="274">
      <x:c r="A274" s="27" t="str">
        <x:v>L271</x:v>
      </x:c>
      <x:c r="B274" s="27" t="str">
        <x:v>Supporting</x:v>
      </x:c>
      <x:c r="C274" s="27" t="str">
        <x:v>Dynamics/Metastability</x:v>
      </x:c>
      <x:c r="D274" s="27" t="str">
        <x:v>General Cortical and Special Prefrontal Connections: Principles from Structure to Function</x:v>
      </x:c>
      <x:c r="E274" s="27" t="str">
        <x:v>Barbas</x:v>
      </x:c>
      <x:c r="F274" s="27" t="str">
        <x:v>B/C</x:v>
      </x:c>
      <x:c r="G274" s="27" t="str">
        <x:v>Title/abstract-screened research source</x:v>
      </x:c>
      <x:c r="H274" s="27" t="str">
        <x:v>OpenAlex-B</x:v>
      </x:c>
      <x:c r="I274" s="27" t="str">
        <x:v>https://www.annualreviews.org/doi/pdf/10.1146/annurev-neuro-071714-033936</x:v>
      </x:c>
      <x:c r="J274" s="27" t="n">
        <x:v>2</x:v>
      </x:c>
      <x:c r="K274" s="27" t="n">
        <x:v>1</x:v>
      </x:c>
      <x:c r="L274" s="27" t="n">
        <x:v>3</x:v>
      </x:c>
      <x:c r="M274" s="27" t="n">
        <x:v>0</x:v>
      </x:c>
      <x:c r="N274" s="27" t="n">
        <x:v>2</x:v>
      </x:c>
      <x:c r="O274" s="27" t="n">
        <x:f>SUM(J274:N274)</x:f>
        <x:v>8</x:v>
      </x:c>
      <x:c r="P274" s="27" t="str">
        <x:v>NO</x:v>
      </x:c>
      <x:c r="Q274" s="27" t="str"/>
      <x:c r="R274" s="27" t="str">
        <x:f>IF(B274="Spine","INCLUDE",IF(OR(O274&gt;=7,P274="YES"),"INCLUDE","HOLD"))</x:f>
        <x:v>INCLUDE</x:v>
      </x:c>
      <x:c r="S274" s="27" t="str">
        <x:v>Supporting corpus; exact numerical claims require publication-level lock. Included after relevance screen; not automatically a central lecture citation.</x:v>
      </x:c>
      <x:c r="T274" s="27" t="str">
        <x:v>SUP105</x:v>
      </x:c>
      <x:c r="U274" s="27" t="str">
        <x:v>general cortical and special prefrontal connections principles from structure to function</x:v>
      </x:c>
    </x:row>
    <x:row r="275">
      <x:c r="A275" s="27" t="str">
        <x:v>L272</x:v>
      </x:c>
      <x:c r="B275" s="27" t="str">
        <x:v>Supporting</x:v>
      </x:c>
      <x:c r="C275" s="27" t="str">
        <x:v>Interoception/Body</x:v>
      </x:c>
      <x:c r="D275" s="27" t="str">
        <x:v>Physiological feelings</x:v>
      </x:c>
      <x:c r="E275" s="27" t="str">
        <x:v>Pace-Schott et al.</x:v>
      </x:c>
      <x:c r="F275" s="27" t="str">
        <x:v>B/C</x:v>
      </x:c>
      <x:c r="G275" s="27" t="str">
        <x:v>Title/abstract-screened research source</x:v>
      </x:c>
      <x:c r="H275" s="27" t="str">
        <x:v>OpenAlex-A</x:v>
      </x:c>
      <x:c r="I275" s="27" t="str">
        <x:v>https://www.sciencedirect.com/science/article/pii/S0149763418308674/pdf</x:v>
      </x:c>
      <x:c r="J275" s="27" t="n">
        <x:v>3</x:v>
      </x:c>
      <x:c r="K275" s="27" t="n">
        <x:v>1</x:v>
      </x:c>
      <x:c r="L275" s="27" t="n">
        <x:v>3</x:v>
      </x:c>
      <x:c r="M275" s="27" t="n">
        <x:v>0</x:v>
      </x:c>
      <x:c r="N275" s="27" t="n">
        <x:v>2</x:v>
      </x:c>
      <x:c r="O275" s="27" t="n">
        <x:f>SUM(J275:N275)</x:f>
        <x:v>9</x:v>
      </x:c>
      <x:c r="P275" s="27" t="str">
        <x:v>NO</x:v>
      </x:c>
      <x:c r="Q275" s="27" t="str"/>
      <x:c r="R275" s="27" t="str">
        <x:f>IF(B275="Spine","INCLUDE",IF(OR(O275&gt;=7,P275="YES"),"INCLUDE","HOLD"))</x:f>
        <x:v>INCLUDE</x:v>
      </x:c>
      <x:c r="S275" s="27" t="str">
        <x:v>Supporting corpus; exact numerical claims require publication-level lock. Included after relevance screen; not automatically a central lecture citation.</x:v>
      </x:c>
      <x:c r="T275" s="27" t="str">
        <x:v>SUP106</x:v>
      </x:c>
      <x:c r="U275" s="27" t="str">
        <x:v>physiological feelings</x:v>
      </x:c>
    </x:row>
    <x:row r="276">
      <x:c r="A276" s="27" t="str">
        <x:v>L273</x:v>
      </x:c>
      <x:c r="B276" s="27" t="str">
        <x:v>Supporting</x:v>
      </x:c>
      <x:c r="C276" s="27" t="str">
        <x:v>Interoception/Body</x:v>
      </x:c>
      <x:c r="D276" s="27" t="str">
        <x:v>The Effect of Diaphragmatic Breathing on Attention, Negative Affect and Stress in Healthy Adults</x:v>
      </x:c>
      <x:c r="E276" s="27" t="str">
        <x:v>Ma et al.</x:v>
      </x:c>
      <x:c r="F276" s="27" t="str">
        <x:v>B/C</x:v>
      </x:c>
      <x:c r="G276" s="27" t="str">
        <x:v>Title/abstract-screened research source</x:v>
      </x:c>
      <x:c r="H276" s="27" t="str">
        <x:v>OpenAlex-A</x:v>
      </x:c>
      <x:c r="I276" s="27" t="str">
        <x:v>https://www.frontiersin.org/articles/10.3389/fpsyg.2017.00874/pdf</x:v>
      </x:c>
      <x:c r="J276" s="27" t="n">
        <x:v>3</x:v>
      </x:c>
      <x:c r="K276" s="27" t="n">
        <x:v>1</x:v>
      </x:c>
      <x:c r="L276" s="27" t="n">
        <x:v>3</x:v>
      </x:c>
      <x:c r="M276" s="27" t="n">
        <x:v>0</x:v>
      </x:c>
      <x:c r="N276" s="27" t="n">
        <x:v>2</x:v>
      </x:c>
      <x:c r="O276" s="27" t="n">
        <x:f>SUM(J276:N276)</x:f>
        <x:v>9</x:v>
      </x:c>
      <x:c r="P276" s="27" t="str">
        <x:v>NO</x:v>
      </x:c>
      <x:c r="Q276" s="27" t="str"/>
      <x:c r="R276" s="27" t="str">
        <x:f>IF(B276="Spine","INCLUDE",IF(OR(O276&gt;=7,P276="YES"),"INCLUDE","HOLD"))</x:f>
        <x:v>INCLUDE</x:v>
      </x:c>
      <x:c r="S276" s="27" t="str">
        <x:v>Supporting corpus; exact numerical claims require publication-level lock. Included after relevance screen; not automatically a central lecture citation.</x:v>
      </x:c>
      <x:c r="T276" s="27" t="str">
        <x:v>SUP107</x:v>
      </x:c>
      <x:c r="U276" s="27" t="str">
        <x:v>the effect of diaphragmatic breathing on attention negative affect and stress in healthy adults</x:v>
      </x:c>
    </x:row>
    <x:row r="277">
      <x:c r="A277" s="27" t="str">
        <x:v>L274</x:v>
      </x:c>
      <x:c r="B277" s="27" t="str">
        <x:v>Supporting</x:v>
      </x:c>
      <x:c r="C277" s="27" t="str">
        <x:v>Interoception/Body</x:v>
      </x:c>
      <x:c r="D277" s="27" t="str">
        <x:v>Effect of breathwork on stress and mental health: A meta-analysis of randomised-controlled trials</x:v>
      </x:c>
      <x:c r="E277" s="27" t="str">
        <x:v>Fincham et al.</x:v>
      </x:c>
      <x:c r="F277" s="27" t="str">
        <x:v>B/C</x:v>
      </x:c>
      <x:c r="G277" s="27" t="str">
        <x:v>Title/abstract-screened research source</x:v>
      </x:c>
      <x:c r="H277" s="27" t="str">
        <x:v>OpenAlex-A</x:v>
      </x:c>
      <x:c r="I277" s="27" t="str">
        <x:v>https://www.nature.com/articles/s41598-022-27247-y.pdf</x:v>
      </x:c>
      <x:c r="J277" s="27" t="n">
        <x:v>3</x:v>
      </x:c>
      <x:c r="K277" s="27" t="n">
        <x:v>3</x:v>
      </x:c>
      <x:c r="L277" s="27" t="n">
        <x:v>3</x:v>
      </x:c>
      <x:c r="M277" s="27" t="n">
        <x:v>2</x:v>
      </x:c>
      <x:c r="N277" s="27" t="n">
        <x:v>2</x:v>
      </x:c>
      <x:c r="O277" s="27" t="n">
        <x:f>SUM(J277:N277)</x:f>
        <x:v>13</x:v>
      </x:c>
      <x:c r="P277" s="27" t="str">
        <x:v>NO</x:v>
      </x:c>
      <x:c r="Q277" s="27" t="str"/>
      <x:c r="R277" s="27" t="str">
        <x:f>IF(B277="Spine","INCLUDE",IF(OR(O277&gt;=7,P277="YES"),"INCLUDE","HOLD"))</x:f>
        <x:v>INCLUDE</x:v>
      </x:c>
      <x:c r="S277" s="27" t="str">
        <x:v>Supporting corpus; exact numerical claims require publication-level lock. Included after relevance screen; not automatically a central lecture citation.</x:v>
      </x:c>
      <x:c r="T277" s="27" t="str">
        <x:v>SUP108</x:v>
      </x:c>
      <x:c r="U277" s="27" t="str">
        <x:v>effect of breathwork on stress and mental health a meta analysis of randomised controlled trials</x:v>
      </x:c>
    </x:row>
    <x:row r="278">
      <x:c r="A278" s="27" t="str">
        <x:v>L275</x:v>
      </x:c>
      <x:c r="B278" s="27" t="str">
        <x:v>Supporting</x:v>
      </x:c>
      <x:c r="C278" s="27" t="str">
        <x:v>Social cognition</x:v>
      </x:c>
      <x:c r="D278" s="27" t="str">
        <x:v>The Mentalizing Approach to Psychopathology: State of the Art and Future Directions</x:v>
      </x:c>
      <x:c r="E278" s="27" t="str">
        <x:v>Luyten et al.</x:v>
      </x:c>
      <x:c r="F278" s="27" t="str">
        <x:v>B/C</x:v>
      </x:c>
      <x:c r="G278" s="27" t="str">
        <x:v>Title/abstract-screened research source</x:v>
      </x:c>
      <x:c r="H278" s="27" t="str">
        <x:v>OpenAlex-A</x:v>
      </x:c>
      <x:c r="I278" s="27" t="str">
        <x:v>https://www.annualreviews.org/doi/pdf/10.1146/annurev-clinpsy-071919-015355</x:v>
      </x:c>
      <x:c r="J278" s="27" t="n">
        <x:v>3</x:v>
      </x:c>
      <x:c r="K278" s="27" t="n">
        <x:v>1</x:v>
      </x:c>
      <x:c r="L278" s="27" t="n">
        <x:v>2</x:v>
      </x:c>
      <x:c r="M278" s="27" t="n">
        <x:v>0</x:v>
      </x:c>
      <x:c r="N278" s="27" t="n">
        <x:v>2</x:v>
      </x:c>
      <x:c r="O278" s="27" t="n">
        <x:f>SUM(J278:N278)</x:f>
        <x:v>8</x:v>
      </x:c>
      <x:c r="P278" s="27" t="str">
        <x:v>NO</x:v>
      </x:c>
      <x:c r="Q278" s="27" t="str"/>
      <x:c r="R278" s="27" t="str">
        <x:f>IF(B278="Spine","INCLUDE",IF(OR(O278&gt;=7,P278="YES"),"INCLUDE","HOLD"))</x:f>
        <x:v>INCLUDE</x:v>
      </x:c>
      <x:c r="S278" s="27" t="str">
        <x:v>Supporting corpus; exact numerical claims require publication-level lock. Included after relevance screen; not automatically a central lecture citation.</x:v>
      </x:c>
      <x:c r="T278" s="27" t="str">
        <x:v>SUP109</x:v>
      </x:c>
      <x:c r="U278" s="27" t="str">
        <x:v>the mentalizing approach to psychopathology state of the art and future directions</x:v>
      </x:c>
    </x:row>
    <x:row r="279">
      <x:c r="A279" s="27" t="str">
        <x:v>L276</x:v>
      </x:c>
      <x:c r="B279" s="27" t="str">
        <x:v>Supporting</x:v>
      </x:c>
      <x:c r="C279" s="27" t="str">
        <x:v>Social cognition</x:v>
      </x:c>
      <x:c r="D279" s="27" t="str">
        <x:v>Empathy as a driver of prosocial behaviour</x:v>
      </x:c>
      <x:c r="E279" s="27" t="str">
        <x:v>Decety et al.</x:v>
      </x:c>
      <x:c r="F279" s="27" t="str">
        <x:v>B/C</x:v>
      </x:c>
      <x:c r="G279" s="27" t="str">
        <x:v>Title/abstract-screened research source</x:v>
      </x:c>
      <x:c r="H279" s="27" t="str">
        <x:v>OpenAlex-D</x:v>
      </x:c>
      <x:c r="I279" s="27" t="str">
        <x:v>https://royalsocietypublishing.org/doi/pdf/10.1098/rstb.2015.0077</x:v>
      </x:c>
      <x:c r="J279" s="27" t="n">
        <x:v>3</x:v>
      </x:c>
      <x:c r="K279" s="27" t="n">
        <x:v>1</x:v>
      </x:c>
      <x:c r="L279" s="27" t="n">
        <x:v>2</x:v>
      </x:c>
      <x:c r="M279" s="27" t="n">
        <x:v>0</x:v>
      </x:c>
      <x:c r="N279" s="27" t="n">
        <x:v>2</x:v>
      </x:c>
      <x:c r="O279" s="27" t="n">
        <x:f>SUM(J279:N279)</x:f>
        <x:v>8</x:v>
      </x:c>
      <x:c r="P279" s="27" t="str">
        <x:v>NO</x:v>
      </x:c>
      <x:c r="Q279" s="27" t="str"/>
      <x:c r="R279" s="27" t="str">
        <x:f>IF(B279="Spine","INCLUDE",IF(OR(O279&gt;=7,P279="YES"),"INCLUDE","HOLD"))</x:f>
        <x:v>INCLUDE</x:v>
      </x:c>
      <x:c r="S279" s="27" t="str">
        <x:v>Supporting corpus; exact numerical claims require publication-level lock. Included after relevance screen; not automatically a central lecture citation.</x:v>
      </x:c>
      <x:c r="T279" s="27" t="str">
        <x:v>SUP110</x:v>
      </x:c>
      <x:c r="U279" s="27" t="str">
        <x:v>empathy as a driver of prosocial behaviour</x:v>
      </x:c>
    </x:row>
    <x:row r="280">
      <x:c r="A280" s="27" t="str">
        <x:v>L277</x:v>
      </x:c>
      <x:c r="B280" s="27" t="str">
        <x:v>Supporting</x:v>
      </x:c>
      <x:c r="C280" s="27" t="str">
        <x:v>Social cognition</x:v>
      </x:c>
      <x:c r="D280" s="27" t="str">
        <x:v>Social re-orientation and brain development: An expanded and updated view</x:v>
      </x:c>
      <x:c r="E280" s="27" t="str">
        <x:v>Nelson, Jarcho, Guyer</x:v>
      </x:c>
      <x:c r="F280" s="27" t="str">
        <x:v>B/C</x:v>
      </x:c>
      <x:c r="G280" s="27" t="str">
        <x:v>Title/abstract-screened research source</x:v>
      </x:c>
      <x:c r="H280" s="27" t="str">
        <x:v>OpenAlex-D</x:v>
      </x:c>
      <x:c r="I280" s="27" t="str">
        <x:v>https://www.sciencedirect.com/science/article/pii/S1878929315001279/pdf</x:v>
      </x:c>
      <x:c r="J280" s="27" t="n">
        <x:v>3</x:v>
      </x:c>
      <x:c r="K280" s="27" t="n">
        <x:v>2</x:v>
      </x:c>
      <x:c r="L280" s="27" t="n">
        <x:v>2</x:v>
      </x:c>
      <x:c r="M280" s="27" t="n">
        <x:v>0</x:v>
      </x:c>
      <x:c r="N280" s="27" t="n">
        <x:v>2</x:v>
      </x:c>
      <x:c r="O280" s="27" t="n">
        <x:f>SUM(J280:N280)</x:f>
        <x:v>9</x:v>
      </x:c>
      <x:c r="P280" s="27" t="str">
        <x:v>NO</x:v>
      </x:c>
      <x:c r="Q280" s="27" t="str"/>
      <x:c r="R280" s="27" t="str">
        <x:f>IF(B280="Spine","INCLUDE",IF(OR(O280&gt;=7,P280="YES"),"INCLUDE","HOLD"))</x:f>
        <x:v>INCLUDE</x:v>
      </x:c>
      <x:c r="S280" s="27" t="str">
        <x:v>Supporting corpus; exact numerical claims require publication-level lock. Included after relevance screen; not automatically a central lecture citation.</x:v>
      </x:c>
      <x:c r="T280" s="27" t="str">
        <x:v>SUP111</x:v>
      </x:c>
      <x:c r="U280" s="27" t="str">
        <x:v>social re orientation and brain development an expanded and updated view</x:v>
      </x:c>
    </x:row>
    <x:row r="281">
      <x:c r="A281" s="27" t="str">
        <x:v>L278</x:v>
      </x:c>
      <x:c r="B281" s="27" t="str">
        <x:v>Supporting</x:v>
      </x:c>
      <x:c r="C281" s="27" t="str">
        <x:v>Social cognition</x:v>
      </x:c>
      <x:c r="D281" s="27" t="str">
        <x:v>Social Influence and Group Identity</x:v>
      </x:c>
      <x:c r="E281" s="27" t="str">
        <x:v>Spears</x:v>
      </x:c>
      <x:c r="F281" s="27" t="str">
        <x:v>B/C</x:v>
      </x:c>
      <x:c r="G281" s="27" t="str">
        <x:v>Title/abstract-screened research source</x:v>
      </x:c>
      <x:c r="H281" s="27" t="str">
        <x:v>OpenAlex-D</x:v>
      </x:c>
      <x:c r="I281" s="27" t="str">
        <x:v>https://www.annualreviews.org/doi/pdf/10.1146/annurev-psych-070620-111818</x:v>
      </x:c>
      <x:c r="J281" s="27" t="n">
        <x:v>3</x:v>
      </x:c>
      <x:c r="K281" s="27" t="n">
        <x:v>1</x:v>
      </x:c>
      <x:c r="L281" s="27" t="n">
        <x:v>2</x:v>
      </x:c>
      <x:c r="M281" s="27" t="n">
        <x:v>0</x:v>
      </x:c>
      <x:c r="N281" s="27" t="n">
        <x:v>2</x:v>
      </x:c>
      <x:c r="O281" s="27" t="n">
        <x:f>SUM(J281:N281)</x:f>
        <x:v>8</x:v>
      </x:c>
      <x:c r="P281" s="27" t="str">
        <x:v>NO</x:v>
      </x:c>
      <x:c r="Q281" s="27" t="str"/>
      <x:c r="R281" s="27" t="str">
        <x:f>IF(B281="Spine","INCLUDE",IF(OR(O281&gt;=7,P281="YES"),"INCLUDE","HOLD"))</x:f>
        <x:v>INCLUDE</x:v>
      </x:c>
      <x:c r="S281" s="27" t="str">
        <x:v>Supporting corpus; exact numerical claims require publication-level lock. Included after relevance screen; not automatically a central lecture citation.</x:v>
      </x:c>
      <x:c r="T281" s="27" t="str">
        <x:v>SUP112</x:v>
      </x:c>
      <x:c r="U281" s="27" t="str">
        <x:v>social influence and group identity</x:v>
      </x:c>
    </x:row>
    <x:row r="282">
      <x:c r="A282" s="27" t="str">
        <x:v>L279</x:v>
      </x:c>
      <x:c r="B282" s="27" t="str">
        <x:v>Supporting</x:v>
      </x:c>
      <x:c r="C282" s="27" t="str">
        <x:v>Social cognition</x:v>
      </x:c>
      <x:c r="D282" s="27" t="str">
        <x:v>Beyond Risk and Protective Factors: An Adaptation-Based Approach to Resilience</x:v>
      </x:c>
      <x:c r="E282" s="27" t="str">
        <x:v>Ellis et al.</x:v>
      </x:c>
      <x:c r="F282" s="27" t="str">
        <x:v>B/C</x:v>
      </x:c>
      <x:c r="G282" s="27" t="str">
        <x:v>Title/abstract-screened research source</x:v>
      </x:c>
      <x:c r="H282" s="27" t="str">
        <x:v>OpenAlex-D</x:v>
      </x:c>
      <x:c r="I282" s="27" t="str">
        <x:v>https://journals.sagepub.com/doi/pdf/10.1177/1745691617693054</x:v>
      </x:c>
      <x:c r="J282" s="27" t="n">
        <x:v>3</x:v>
      </x:c>
      <x:c r="K282" s="27" t="n">
        <x:v>1</x:v>
      </x:c>
      <x:c r="L282" s="27" t="n">
        <x:v>2</x:v>
      </x:c>
      <x:c r="M282" s="27" t="n">
        <x:v>0</x:v>
      </x:c>
      <x:c r="N282" s="27" t="n">
        <x:v>2</x:v>
      </x:c>
      <x:c r="O282" s="27" t="n">
        <x:f>SUM(J282:N282)</x:f>
        <x:v>8</x:v>
      </x:c>
      <x:c r="P282" s="27" t="str">
        <x:v>NO</x:v>
      </x:c>
      <x:c r="Q282" s="27" t="str"/>
      <x:c r="R282" s="27" t="str">
        <x:f>IF(B282="Spine","INCLUDE",IF(OR(O282&gt;=7,P282="YES"),"INCLUDE","HOLD"))</x:f>
        <x:v>INCLUDE</x:v>
      </x:c>
      <x:c r="S282" s="27" t="str">
        <x:v>Supporting corpus; exact numerical claims require publication-level lock. Included after relevance screen; not automatically a central lecture citation.</x:v>
      </x:c>
      <x:c r="T282" s="27" t="str">
        <x:v>SUP113</x:v>
      </x:c>
      <x:c r="U282" s="27" t="str">
        <x:v>beyond risk and protective factors an adaptation based approach to resilience</x:v>
      </x:c>
    </x:row>
    <x:row r="283">
      <x:c r="A283" s="27" t="str">
        <x:v>L280</x:v>
      </x:c>
      <x:c r="B283" s="27" t="str">
        <x:v>Supporting</x:v>
      </x:c>
      <x:c r="C283" s="27" t="str">
        <x:v>Social cognition</x:v>
      </x:c>
      <x:c r="D283" s="27" t="str">
        <x:v>Building a science of motivated persons: Self-determination theory’s empirical approach</x:v>
      </x:c>
      <x:c r="E283" s="27" t="str">
        <x:v>Ryan et al.</x:v>
      </x:c>
      <x:c r="F283" s="27" t="str">
        <x:v>B/C</x:v>
      </x:c>
      <x:c r="G283" s="27" t="str">
        <x:v>Title/abstract-screened research source</x:v>
      </x:c>
      <x:c r="H283" s="27" t="str">
        <x:v>OpenAlex-D</x:v>
      </x:c>
      <x:c r="I283" s="27" t="str">
        <x:v>https://biblio.ugent.be/publication/8717692</x:v>
      </x:c>
      <x:c r="J283" s="27" t="n">
        <x:v>3</x:v>
      </x:c>
      <x:c r="K283" s="27" t="n">
        <x:v>1</x:v>
      </x:c>
      <x:c r="L283" s="27" t="n">
        <x:v>2</x:v>
      </x:c>
      <x:c r="M283" s="27" t="n">
        <x:v>0</x:v>
      </x:c>
      <x:c r="N283" s="27" t="n">
        <x:v>2</x:v>
      </x:c>
      <x:c r="O283" s="27" t="n">
        <x:f>SUM(J283:N283)</x:f>
        <x:v>8</x:v>
      </x:c>
      <x:c r="P283" s="27" t="str">
        <x:v>NO</x:v>
      </x:c>
      <x:c r="Q283" s="27" t="str"/>
      <x:c r="R283" s="27" t="str">
        <x:f>IF(B283="Spine","INCLUDE",IF(OR(O283&gt;=7,P283="YES"),"INCLUDE","HOLD"))</x:f>
        <x:v>INCLUDE</x:v>
      </x:c>
      <x:c r="S283" s="27" t="str">
        <x:v>Supporting corpus; exact numerical claims require publication-level lock. Included after relevance screen; not automatically a central lecture citation.</x:v>
      </x:c>
      <x:c r="T283" s="27" t="str">
        <x:v>SUP114</x:v>
      </x:c>
      <x:c r="U283" s="27" t="str">
        <x:v>building a science of motivated persons self determination theory s empirical approach</x:v>
      </x:c>
    </x:row>
    <x:row r="284">
      <x:c r="A284" s="27" t="str">
        <x:v>L281</x:v>
      </x:c>
      <x:c r="B284" s="27" t="str">
        <x:v>Supporting</x:v>
      </x:c>
      <x:c r="C284" s="27" t="str">
        <x:v>Social cognition</x:v>
      </x:c>
      <x:c r="D284" s="27" t="str">
        <x:v>Mindfulness Broadens Awareness and Builds Eudaimonic Meaning</x:v>
      </x:c>
      <x:c r="E284" s="27" t="str">
        <x:v>Garland et al.</x:v>
      </x:c>
      <x:c r="F284" s="27" t="str">
        <x:v>B/C</x:v>
      </x:c>
      <x:c r="G284" s="27" t="str">
        <x:v>Title/abstract-screened research source</x:v>
      </x:c>
      <x:c r="H284" s="27" t="str">
        <x:v>OpenAlex-D</x:v>
      </x:c>
      <x:c r="I284" s="27" t="str">
        <x:v>https://escholarship.org/content/qt6qg8p1n2/qt6qg8p1n2.pdf</x:v>
      </x:c>
      <x:c r="J284" s="27" t="n">
        <x:v>3</x:v>
      </x:c>
      <x:c r="K284" s="27" t="n">
        <x:v>1</x:v>
      </x:c>
      <x:c r="L284" s="27" t="n">
        <x:v>2</x:v>
      </x:c>
      <x:c r="M284" s="27" t="n">
        <x:v>0</x:v>
      </x:c>
      <x:c r="N284" s="27" t="n">
        <x:v>2</x:v>
      </x:c>
      <x:c r="O284" s="27" t="n">
        <x:f>SUM(J284:N284)</x:f>
        <x:v>8</x:v>
      </x:c>
      <x:c r="P284" s="27" t="str">
        <x:v>NO</x:v>
      </x:c>
      <x:c r="Q284" s="27" t="str"/>
      <x:c r="R284" s="27" t="str">
        <x:f>IF(B284="Spine","INCLUDE",IF(OR(O284&gt;=7,P284="YES"),"INCLUDE","HOLD"))</x:f>
        <x:v>INCLUDE</x:v>
      </x:c>
      <x:c r="S284" s="27" t="str">
        <x:v>Supporting corpus; exact numerical claims require publication-level lock. Included after relevance screen; not automatically a central lecture citation.</x:v>
      </x:c>
      <x:c r="T284" s="27" t="str">
        <x:v>SUP115</x:v>
      </x:c>
      <x:c r="U284" s="27" t="str">
        <x:v>mindfulness broadens awareness and builds eudaimonic meaning</x:v>
      </x:c>
    </x:row>
    <x:row r="285">
      <x:c r="A285" s="27" t="str">
        <x:v>L282</x:v>
      </x:c>
      <x:c r="B285" s="27" t="str">
        <x:v>Supporting</x:v>
      </x:c>
      <x:c r="C285" s="27" t="str">
        <x:v>Social cognition</x:v>
      </x:c>
      <x:c r="D285" s="27" t="str">
        <x:v>The neuroscience of body memory: From the self through the space to the others</x:v>
      </x:c>
      <x:c r="E285" s="27" t="str">
        <x:v>Riva</x:v>
      </x:c>
      <x:c r="F285" s="27" t="str">
        <x:v>B/C</x:v>
      </x:c>
      <x:c r="G285" s="27" t="str">
        <x:v>Title/abstract-screened research source</x:v>
      </x:c>
      <x:c r="H285" s="27" t="str">
        <x:v>OpenAlex-A</x:v>
      </x:c>
      <x:c r="I285" s="27" t="str">
        <x:v>https://www.sciencedirect.com/science/article/pii/S0010945217302381/pdf</x:v>
      </x:c>
      <x:c r="J285" s="27" t="n">
        <x:v>3</x:v>
      </x:c>
      <x:c r="K285" s="27" t="n">
        <x:v>1</x:v>
      </x:c>
      <x:c r="L285" s="27" t="n">
        <x:v>2</x:v>
      </x:c>
      <x:c r="M285" s="27" t="n">
        <x:v>0</x:v>
      </x:c>
      <x:c r="N285" s="27" t="n">
        <x:v>2</x:v>
      </x:c>
      <x:c r="O285" s="27" t="n">
        <x:f>SUM(J285:N285)</x:f>
        <x:v>8</x:v>
      </x:c>
      <x:c r="P285" s="27" t="str">
        <x:v>NO</x:v>
      </x:c>
      <x:c r="Q285" s="27" t="str"/>
      <x:c r="R285" s="27" t="str">
        <x:f>IF(B285="Spine","INCLUDE",IF(OR(O285&gt;=7,P285="YES"),"INCLUDE","HOLD"))</x:f>
        <x:v>INCLUDE</x:v>
      </x:c>
      <x:c r="S285" s="27" t="str">
        <x:v>Supporting corpus; exact numerical claims require publication-level lock. Included after relevance screen; not automatically a central lecture citation.</x:v>
      </x:c>
      <x:c r="T285" s="27" t="str">
        <x:v>SUP116</x:v>
      </x:c>
      <x:c r="U285" s="27" t="str">
        <x:v>the neuroscience of body memory from the self through the space to the others</x:v>
      </x:c>
    </x:row>
    <x:row r="286">
      <x:c r="A286" s="27" t="str">
        <x:v>L283</x:v>
      </x:c>
      <x:c r="B286" s="27" t="str">
        <x:v>Supporting</x:v>
      </x:c>
      <x:c r="C286" s="27" t="str">
        <x:v>Adjacent systems</x:v>
      </x:c>
      <x:c r="D286" s="27" t="str">
        <x:v>Rapid Reconfiguration of the Functional Connectome after Chemogenetic Locus Coeruleus Activation</x:v>
      </x:c>
      <x:c r="E286" s="27" t="str">
        <x:v>Zerbi et al.</x:v>
      </x:c>
      <x:c r="F286" s="27" t="str">
        <x:v>B/C</x:v>
      </x:c>
      <x:c r="G286" s="27" t="str">
        <x:v>Title/abstract-screened research source</x:v>
      </x:c>
      <x:c r="H286" s="27" t="str">
        <x:v>OpenAlex-A</x:v>
      </x:c>
      <x:c r="I286" s="27" t="str">
        <x:v>http://www.cell.com/article/S0896627319304878/pdf</x:v>
      </x:c>
      <x:c r="J286" s="27" t="n">
        <x:v>2</x:v>
      </x:c>
      <x:c r="K286" s="27" t="n">
        <x:v>1</x:v>
      </x:c>
      <x:c r="L286" s="27" t="n">
        <x:v>1</x:v>
      </x:c>
      <x:c r="M286" s="27" t="n">
        <x:v>0</x:v>
      </x:c>
      <x:c r="N286" s="27" t="n">
        <x:v>2</x:v>
      </x:c>
      <x:c r="O286" s="27" t="n">
        <x:f>SUM(J286:N286)</x:f>
        <x:v>6</x:v>
      </x:c>
      <x:c r="P286" s="27" t="str">
        <x:v>YES</x:v>
      </x:c>
      <x:c r="Q286" s="27" t="str">
        <x:v>Neuromodulatory control-parameter anchor: causal LC perturbation and connectome reconfiguration.</x:v>
      </x:c>
      <x:c r="R286" s="27" t="str">
        <x:f>IF(B286="Spine","INCLUDE",IF(OR(O286&gt;=7,P286="YES"),"INCLUDE","HOLD"))</x:f>
        <x:v>INCLUDE</x:v>
      </x:c>
      <x:c r="S286" s="27" t="str">
        <x:v>Supporting corpus; exact numerical claims require publication-level lock. Included after relevance screen; not automatically a central lecture citation.</x:v>
      </x:c>
      <x:c r="T286" s="27" t="str">
        <x:v>SUP117</x:v>
      </x:c>
      <x:c r="U286" s="27" t="str">
        <x:v>rapid reconfiguration of the functional connectome after chemogenetic locus coeruleus activation</x:v>
      </x:c>
    </x:row>
    <x:row r="287">
      <x:c r="A287" s="27" t="str">
        <x:v>L284</x:v>
      </x:c>
      <x:c r="B287" s="27" t="str">
        <x:v>Supporting</x:v>
      </x:c>
      <x:c r="C287" s="27" t="str">
        <x:v>Adjacent systems</x:v>
      </x:c>
      <x:c r="D287" s="27" t="str">
        <x:v>The Influences of Emotion on Learning and Memory</x:v>
      </x:c>
      <x:c r="E287" s="27" t="str">
        <x:v>Tyng et al.</x:v>
      </x:c>
      <x:c r="F287" s="27" t="str">
        <x:v>B/C</x:v>
      </x:c>
      <x:c r="G287" s="27" t="str">
        <x:v>Title/abstract-screened research source</x:v>
      </x:c>
      <x:c r="H287" s="27" t="str">
        <x:v>OpenAlex-D</x:v>
      </x:c>
      <x:c r="I287" s="27" t="str">
        <x:v>https://www.frontiersin.org/articles/10.3389/fpsyg.2017.01454/pdf</x:v>
      </x:c>
      <x:c r="J287" s="27" t="n">
        <x:v>2</x:v>
      </x:c>
      <x:c r="K287" s="27" t="n">
        <x:v>1</x:v>
      </x:c>
      <x:c r="L287" s="27" t="n">
        <x:v>1</x:v>
      </x:c>
      <x:c r="M287" s="27" t="n">
        <x:v>0</x:v>
      </x:c>
      <x:c r="N287" s="27" t="n">
        <x:v>2</x:v>
      </x:c>
      <x:c r="O287" s="27" t="n">
        <x:f>SUM(J287:N287)</x:f>
        <x:v>6</x:v>
      </x:c>
      <x:c r="P287" s="27" t="str">
        <x:v>NO</x:v>
      </x:c>
      <x:c r="Q287" s="27" t="str"/>
      <x:c r="R287" s="27" t="str">
        <x:f>IF(B287="Spine","INCLUDE",IF(OR(O287&gt;=7,P287="YES"),"INCLUDE","HOLD"))</x:f>
        <x:v>HOLD</x:v>
      </x:c>
      <x:c r="S287" s="27" t="str">
        <x:v>Supporting corpus; exact numerical claims require publication-level lock. Included after relevance screen; not automatically a central lecture citation.</x:v>
      </x:c>
      <x:c r="T287" s="27" t="str">
        <x:v>SUP118</x:v>
      </x:c>
      <x:c r="U287" s="27" t="str">
        <x:v>the influences of emotion on learning and memory</x:v>
      </x:c>
    </x:row>
    <x:row r="288">
      <x:c r="A288" s="27" t="str">
        <x:v>L285</x:v>
      </x:c>
      <x:c r="B288" s="27" t="str">
        <x:v>Supporting</x:v>
      </x:c>
      <x:c r="C288" s="27" t="str">
        <x:v>Adjacent systems</x:v>
      </x:c>
      <x:c r="D288" s="27" t="str">
        <x:v>Overshadowed by the amygdala: the bed nucleus of the stria terminalis emerges as key to psychiatric disorders</x:v>
      </x:c>
      <x:c r="E288" s="27" t="str">
        <x:v>Lebow &amp; Chen</x:v>
      </x:c>
      <x:c r="F288" s="27" t="str">
        <x:v>B/C</x:v>
      </x:c>
      <x:c r="G288" s="27" t="str">
        <x:v>Title/abstract-screened research source</x:v>
      </x:c>
      <x:c r="H288" s="27" t="str">
        <x:v>OpenAlex-D</x:v>
      </x:c>
      <x:c r="I288" s="27" t="str">
        <x:v>https://www.nature.com/articles/mp20161.pdf</x:v>
      </x:c>
      <x:c r="J288" s="27" t="n">
        <x:v>2</x:v>
      </x:c>
      <x:c r="K288" s="27" t="n">
        <x:v>1</x:v>
      </x:c>
      <x:c r="L288" s="27" t="n">
        <x:v>1</x:v>
      </x:c>
      <x:c r="M288" s="27" t="n">
        <x:v>0</x:v>
      </x:c>
      <x:c r="N288" s="27" t="n">
        <x:v>2</x:v>
      </x:c>
      <x:c r="O288" s="27" t="n">
        <x:f>SUM(J288:N288)</x:f>
        <x:v>6</x:v>
      </x:c>
      <x:c r="P288" s="27" t="str">
        <x:v>NO</x:v>
      </x:c>
      <x:c r="Q288" s="27" t="str"/>
      <x:c r="R288" s="27" t="str">
        <x:f>IF(B288="Spine","INCLUDE",IF(OR(O288&gt;=7,P288="YES"),"INCLUDE","HOLD"))</x:f>
        <x:v>HOLD</x:v>
      </x:c>
      <x:c r="S288" s="27" t="str">
        <x:v>Supporting corpus; exact numerical claims require publication-level lock. Included after relevance screen; not automatically a central lecture citation.</x:v>
      </x:c>
      <x:c r="T288" s="27" t="str">
        <x:v>SUP119</x:v>
      </x:c>
      <x:c r="U288" s="27" t="str">
        <x:v>overshadowed by the amygdala the bed nucleus of the stria terminalis emerges as key to psychiatric disorders</x:v>
      </x:c>
    </x:row>
    <x:row r="289">
      <x:c r="A289" s="27" t="str">
        <x:v>L286</x:v>
      </x:c>
      <x:c r="B289" s="27" t="str">
        <x:v>Supporting</x:v>
      </x:c>
      <x:c r="C289" s="27" t="str">
        <x:v>Adjacent systems</x:v>
      </x:c>
      <x:c r="D289" s="27" t="str">
        <x:v>Understanding Emotions: Origins and Roles of the Amygdala</x:v>
      </x:c>
      <x:c r="E289" s="27" t="str">
        <x:v>Šimić et al.</x:v>
      </x:c>
      <x:c r="F289" s="27" t="str">
        <x:v>B/C</x:v>
      </x:c>
      <x:c r="G289" s="27" t="str">
        <x:v>Title/abstract-screened research source</x:v>
      </x:c>
      <x:c r="H289" s="27" t="str">
        <x:v>OpenAlex-D</x:v>
      </x:c>
      <x:c r="I289" s="27" t="str">
        <x:v>https://www.mdpi.com/2218-273X/11/6/823/pdf?version=1622549395</x:v>
      </x:c>
      <x:c r="J289" s="27" t="n">
        <x:v>2</x:v>
      </x:c>
      <x:c r="K289" s="27" t="n">
        <x:v>1</x:v>
      </x:c>
      <x:c r="L289" s="27" t="n">
        <x:v>1</x:v>
      </x:c>
      <x:c r="M289" s="27" t="n">
        <x:v>0</x:v>
      </x:c>
      <x:c r="N289" s="27" t="n">
        <x:v>2</x:v>
      </x:c>
      <x:c r="O289" s="27" t="n">
        <x:f>SUM(J289:N289)</x:f>
        <x:v>6</x:v>
      </x:c>
      <x:c r="P289" s="27" t="str">
        <x:v>NO</x:v>
      </x:c>
      <x:c r="Q289" s="27" t="str"/>
      <x:c r="R289" s="27" t="str">
        <x:f>IF(B289="Spine","INCLUDE",IF(OR(O289&gt;=7,P289="YES"),"INCLUDE","HOLD"))</x:f>
        <x:v>HOLD</x:v>
      </x:c>
      <x:c r="S289" s="27" t="str">
        <x:v>Supporting corpus; exact numerical claims require publication-level lock. Included after relevance screen; not automatically a central lecture citation.</x:v>
      </x:c>
      <x:c r="T289" s="27" t="str">
        <x:v>SUP120</x:v>
      </x:c>
      <x:c r="U289" s="27" t="str">
        <x:v>understanding emotions origins and roles of the amygdala</x:v>
      </x:c>
    </x:row>
    <x:row r="290">
      <x:c r="A290" s="27" t="str">
        <x:v>L287</x:v>
      </x:c>
      <x:c r="B290" s="27" t="str">
        <x:v>Supporting</x:v>
      </x:c>
      <x:c r="C290" s="27" t="str">
        <x:v>Adjacent systems</x:v>
      </x:c>
      <x:c r="D290" s="27" t="str">
        <x:v>The 2020 Five Domains Model: Including Human–Animal Interactions in Assessments of Animal Welfare</x:v>
      </x:c>
      <x:c r="E290" s="27" t="str">
        <x:v>Mellor et al.</x:v>
      </x:c>
      <x:c r="F290" s="27" t="str">
        <x:v>B/C</x:v>
      </x:c>
      <x:c r="G290" s="27" t="str">
        <x:v>Title/abstract-screened research source</x:v>
      </x:c>
      <x:c r="H290" s="27" t="str">
        <x:v>OpenAlex-D</x:v>
      </x:c>
      <x:c r="I290" s="27" t="str">
        <x:v>https://www.mdpi.com/2076-2615/10/10/1870/pdf?version=1602638387</x:v>
      </x:c>
      <x:c r="J290" s="27" t="n">
        <x:v>2</x:v>
      </x:c>
      <x:c r="K290" s="27" t="n">
        <x:v>1</x:v>
      </x:c>
      <x:c r="L290" s="27" t="n">
        <x:v>1</x:v>
      </x:c>
      <x:c r="M290" s="27" t="n">
        <x:v>0</x:v>
      </x:c>
      <x:c r="N290" s="27" t="n">
        <x:v>2</x:v>
      </x:c>
      <x:c r="O290" s="27" t="n">
        <x:f>SUM(J290:N290)</x:f>
        <x:v>6</x:v>
      </x:c>
      <x:c r="P290" s="27" t="str">
        <x:v>NO</x:v>
      </x:c>
      <x:c r="Q290" s="27" t="str"/>
      <x:c r="R290" s="27" t="str">
        <x:f>IF(B290="Spine","INCLUDE",IF(OR(O290&gt;=7,P290="YES"),"INCLUDE","HOLD"))</x:f>
        <x:v>HOLD</x:v>
      </x:c>
      <x:c r="S290" s="27" t="str">
        <x:v>Supporting corpus; exact numerical claims require publication-level lock. Included after relevance screen; not automatically a central lecture citation.</x:v>
      </x:c>
      <x:c r="T290" s="27" t="str">
        <x:v>SUP121</x:v>
      </x:c>
      <x:c r="U290" s="27" t="str">
        <x:v>the 2020 five domains model including human animal interactions in assessments of animal welfare</x:v>
      </x:c>
    </x:row>
    <x:row r="291">
      <x:c r="A291" s="27" t="str">
        <x:v>L288</x:v>
      </x:c>
      <x:c r="B291" s="27" t="str">
        <x:v>Supporting</x:v>
      </x:c>
      <x:c r="C291" s="27" t="str">
        <x:v>Adjacent systems</x:v>
      </x:c>
      <x:c r="D291" s="27" t="str">
        <x:v>A Review of the Benefits of Nature Experiences: More Than Meets the Eye</x:v>
      </x:c>
      <x:c r="E291" s="27" t="str">
        <x:v>Franco et al.</x:v>
      </x:c>
      <x:c r="F291" s="27" t="str">
        <x:v>B/C</x:v>
      </x:c>
      <x:c r="G291" s="27" t="str">
        <x:v>Title/abstract-screened research source</x:v>
      </x:c>
      <x:c r="H291" s="27" t="str">
        <x:v>OpenAlex-D</x:v>
      </x:c>
      <x:c r="I291" s="27" t="str">
        <x:v>https://www.mdpi.com/1660-4601/14/8/864/pdf?version=1501677306</x:v>
      </x:c>
      <x:c r="J291" s="27" t="n">
        <x:v>2</x:v>
      </x:c>
      <x:c r="K291" s="27" t="n">
        <x:v>3</x:v>
      </x:c>
      <x:c r="L291" s="27" t="n">
        <x:v>1</x:v>
      </x:c>
      <x:c r="M291" s="27" t="n">
        <x:v>2</x:v>
      </x:c>
      <x:c r="N291" s="27" t="n">
        <x:v>2</x:v>
      </x:c>
      <x:c r="O291" s="27" t="n">
        <x:f>SUM(J291:N291)</x:f>
        <x:v>10</x:v>
      </x:c>
      <x:c r="P291" s="27" t="str">
        <x:v>NO</x:v>
      </x:c>
      <x:c r="Q291" s="27" t="str"/>
      <x:c r="R291" s="27" t="str">
        <x:f>IF(B291="Spine","INCLUDE",IF(OR(O291&gt;=7,P291="YES"),"INCLUDE","HOLD"))</x:f>
        <x:v>INCLUDE</x:v>
      </x:c>
      <x:c r="S291" s="27" t="str">
        <x:v>Supporting corpus; exact numerical claims require publication-level lock. Included after relevance screen; not automatically a central lecture citation.</x:v>
      </x:c>
      <x:c r="T291" s="27" t="str">
        <x:v>SUP122</x:v>
      </x:c>
      <x:c r="U291" s="27" t="str">
        <x:v>a review of the benefits of nature experiences more than meets the eye</x:v>
      </x:c>
    </x:row>
    <x:row r="292">
      <x:c r="A292" s="27" t="str">
        <x:v>L289</x:v>
      </x:c>
      <x:c r="B292" s="27" t="str">
        <x:v>Supporting</x:v>
      </x:c>
      <x:c r="C292" s="27" t="str">
        <x:v>Adjacent systems</x:v>
      </x:c>
      <x:c r="D292" s="27" t="str">
        <x:v>The Dunedin Multidisciplinary Health and Development Study: overview of the first 40 years</x:v>
      </x:c>
      <x:c r="E292" s="27" t="str">
        <x:v>Poulton, Moffitt, Silva</x:v>
      </x:c>
      <x:c r="F292" s="27" t="str">
        <x:v>B/C</x:v>
      </x:c>
      <x:c r="G292" s="27" t="str">
        <x:v>Title/abstract-screened research source</x:v>
      </x:c>
      <x:c r="H292" s="27" t="str">
        <x:v>OpenAlex-D</x:v>
      </x:c>
      <x:c r="I292" s="27" t="str">
        <x:v>https://link.springer.com/content/pdf/10.1007/s00127-015-1048-8.pdf</x:v>
      </x:c>
      <x:c r="J292" s="27" t="n">
        <x:v>2</x:v>
      </x:c>
      <x:c r="K292" s="27" t="n">
        <x:v>1</x:v>
      </x:c>
      <x:c r="L292" s="27" t="n">
        <x:v>1</x:v>
      </x:c>
      <x:c r="M292" s="27" t="n">
        <x:v>0</x:v>
      </x:c>
      <x:c r="N292" s="27" t="n">
        <x:v>2</x:v>
      </x:c>
      <x:c r="O292" s="27" t="n">
        <x:f>SUM(J292:N292)</x:f>
        <x:v>6</x:v>
      </x:c>
      <x:c r="P292" s="27" t="str">
        <x:v>NO</x:v>
      </x:c>
      <x:c r="Q292" s="27" t="str"/>
      <x:c r="R292" s="27" t="str">
        <x:f>IF(B292="Spine","INCLUDE",IF(OR(O292&gt;=7,P292="YES"),"INCLUDE","HOLD"))</x:f>
        <x:v>HOLD</x:v>
      </x:c>
      <x:c r="S292" s="27" t="str">
        <x:v>Supporting corpus; exact numerical claims require publication-level lock. Included after relevance screen; not automatically a central lecture citation.</x:v>
      </x:c>
      <x:c r="T292" s="27" t="str">
        <x:v>SUP123</x:v>
      </x:c>
      <x:c r="U292" s="27" t="str">
        <x:v>the dunedin multidisciplinary health and development study overview of the first 40 years</x:v>
      </x:c>
    </x:row>
    <x:row r="293">
      <x:c r="A293" s="27" t="str">
        <x:v>L290</x:v>
      </x:c>
      <x:c r="B293" s="27" t="str">
        <x:v>Supporting</x:v>
      </x:c>
      <x:c r="C293" s="27" t="str">
        <x:v>Social ecology</x:v>
      </x:c>
      <x:c r="D293" s="27" t="str">
        <x:v>Social Ties and Mental Health</x:v>
      </x:c>
      <x:c r="E293" s="27" t="str">
        <x:v>Ichiro Kawachi</x:v>
      </x:c>
      <x:c r="F293" s="27" t="str">
        <x:v>B/C</x:v>
      </x:c>
      <x:c r="G293" s="27" t="str">
        <x:v>Title/abstract-screened research source</x:v>
      </x:c>
      <x:c r="H293" s="27" t="str">
        <x:v>OpenAlex-prior</x:v>
      </x:c>
      <x:c r="I293" s="27" t="str">
        <x:v>https://link.springer.com/content/pdf/10.1093/jurban/78.3.458.pdf</x:v>
      </x:c>
      <x:c r="J293" s="27" t="n">
        <x:v>2</x:v>
      </x:c>
      <x:c r="K293" s="27" t="n">
        <x:v>1</x:v>
      </x:c>
      <x:c r="L293" s="27" t="n">
        <x:v>2</x:v>
      </x:c>
      <x:c r="M293" s="27" t="n">
        <x:v>0</x:v>
      </x:c>
      <x:c r="N293" s="27" t="n">
        <x:v>1</x:v>
      </x:c>
      <x:c r="O293" s="27" t="n">
        <x:f>SUM(J293:N293)</x:f>
        <x:v>6</x:v>
      </x:c>
      <x:c r="P293" s="27" t="str">
        <x:v>YES</x:v>
      </x:c>
      <x:c r="Q293" s="27" t="str">
        <x:v>Foundational social-ecology anchor needed for micro–macro bridge.</x:v>
      </x:c>
      <x:c r="R293" s="27" t="str">
        <x:f>IF(B293="Spine","INCLUDE",IF(OR(O293&gt;=7,P293="YES"),"INCLUDE","HOLD"))</x:f>
        <x:v>INCLUDE</x:v>
      </x:c>
      <x:c r="S293" s="27" t="str">
        <x:v>Supporting corpus; exact numerical claims require publication-level lock. Included after relevance screen; not automatically a central lecture citation.</x:v>
      </x:c>
      <x:c r="T293" s="27" t="str">
        <x:v>SUP124</x:v>
      </x:c>
      <x:c r="U293" s="27" t="str">
        <x:v>social ties and mental health</x:v>
      </x:c>
    </x:row>
    <x:row r="294">
      <x:c r="A294" s="27" t="str">
        <x:v>L291</x:v>
      </x:c>
      <x:c r="B294" s="27" t="str">
        <x:v>Supporting</x:v>
      </x:c>
      <x:c r="C294" s="27" t="str">
        <x:v>Social ecology</x:v>
      </x:c>
      <x:c r="D294" s="27" t="str">
        <x:v>Neighborhoods and health</x:v>
      </x:c>
      <x:c r="E294" s="27" t="str">
        <x:v>Ana V. Diez Roux, Christina Mair</x:v>
      </x:c>
      <x:c r="F294" s="27" t="str">
        <x:v>B/C</x:v>
      </x:c>
      <x:c r="G294" s="27" t="str">
        <x:v>Title/abstract-screened research source</x:v>
      </x:c>
      <x:c r="H294" s="27" t="str">
        <x:v>OpenAlex-prior</x:v>
      </x:c>
      <x:c r="I294" s="27" t="str">
        <x:v>https://hdl.handle.net/2027.42/78686</x:v>
      </x:c>
      <x:c r="J294" s="27" t="n">
        <x:v>2</x:v>
      </x:c>
      <x:c r="K294" s="27" t="n">
        <x:v>1</x:v>
      </x:c>
      <x:c r="L294" s="27" t="n">
        <x:v>2</x:v>
      </x:c>
      <x:c r="M294" s="27" t="n">
        <x:v>0</x:v>
      </x:c>
      <x:c r="N294" s="27" t="n">
        <x:v>1</x:v>
      </x:c>
      <x:c r="O294" s="27" t="n">
        <x:f>SUM(J294:N294)</x:f>
        <x:v>6</x:v>
      </x:c>
      <x:c r="P294" s="27" t="str">
        <x:v>NO</x:v>
      </x:c>
      <x:c r="Q294" s="27" t="str"/>
      <x:c r="R294" s="27" t="str">
        <x:f>IF(B294="Spine","INCLUDE",IF(OR(O294&gt;=7,P294="YES"),"INCLUDE","HOLD"))</x:f>
        <x:v>HOLD</x:v>
      </x:c>
      <x:c r="S294" s="27" t="str">
        <x:v>Supporting corpus; exact numerical claims require publication-level lock. Included after relevance screen; not automatically a central lecture citation.</x:v>
      </x:c>
      <x:c r="T294" s="27" t="str">
        <x:v>SUP125</x:v>
      </x:c>
      <x:c r="U294" s="27" t="str">
        <x:v>neighborhoods and health</x:v>
      </x:c>
    </x:row>
    <x:row r="295">
      <x:c r="A295" s="27" t="str">
        <x:v>L292</x:v>
      </x:c>
      <x:c r="B295" s="27" t="str">
        <x:v>Supporting</x:v>
      </x:c>
      <x:c r="C295" s="27" t="str">
        <x:v>Social ecology</x:v>
      </x:c>
      <x:c r="D295" s="27" t="str">
        <x:v>The Social Determinants of Health: Coming of Age</x:v>
      </x:c>
      <x:c r="E295" s="27" t="str">
        <x:v>Paula Braveman, Susan Egerter, David R. Williams</x:v>
      </x:c>
      <x:c r="F295" s="27" t="str">
        <x:v>B/C</x:v>
      </x:c>
      <x:c r="G295" s="27" t="str">
        <x:v>Title/abstract-screened research source</x:v>
      </x:c>
      <x:c r="H295" s="27" t="str">
        <x:v>OpenAlex-prior</x:v>
      </x:c>
      <x:c r="I295" s="27" t="str">
        <x:v>https://www.annualreviews.org/doi/pdf/10.1146/annurev-publhealth-031210-101218</x:v>
      </x:c>
      <x:c r="J295" s="27" t="n">
        <x:v>2</x:v>
      </x:c>
      <x:c r="K295" s="27" t="n">
        <x:v>1</x:v>
      </x:c>
      <x:c r="L295" s="27" t="n">
        <x:v>2</x:v>
      </x:c>
      <x:c r="M295" s="27" t="n">
        <x:v>0</x:v>
      </x:c>
      <x:c r="N295" s="27" t="n">
        <x:v>1</x:v>
      </x:c>
      <x:c r="O295" s="27" t="n">
        <x:f>SUM(J295:N295)</x:f>
        <x:v>6</x:v>
      </x:c>
      <x:c r="P295" s="27" t="str">
        <x:v>YES</x:v>
      </x:c>
      <x:c r="Q295" s="27" t="str">
        <x:v>Macro-context anchor required to prevent an exclusively intrapersonal model.</x:v>
      </x:c>
      <x:c r="R295" s="27" t="str">
        <x:f>IF(B295="Spine","INCLUDE",IF(OR(O295&gt;=7,P295="YES"),"INCLUDE","HOLD"))</x:f>
        <x:v>INCLUDE</x:v>
      </x:c>
      <x:c r="S295" s="27" t="str">
        <x:v>Supporting corpus; exact numerical claims require publication-level lock. Included after relevance screen; not automatically a central lecture citation.</x:v>
      </x:c>
      <x:c r="T295" s="27" t="str">
        <x:v>SUP126</x:v>
      </x:c>
      <x:c r="U295" s="27" t="str">
        <x:v>the social determinants of health coming of age</x:v>
      </x:c>
    </x:row>
    <x:row r="296">
      <x:c r="A296" s="27" t="str">
        <x:v>L293</x:v>
      </x:c>
      <x:c r="B296" s="27" t="str">
        <x:v>Supporting</x:v>
      </x:c>
      <x:c r="C296" s="27" t="str">
        <x:v>Social ecology</x:v>
      </x:c>
      <x:c r="D296" s="27" t="str">
        <x:v>Belonging: a review of conceptual issues, an integrative framework, and directions for future research</x:v>
      </x:c>
      <x:c r="E296" s="27" t="str">
        <x:v>Allen et al.</x:v>
      </x:c>
      <x:c r="F296" s="27" t="str">
        <x:v>B/C</x:v>
      </x:c>
      <x:c r="G296" s="27" t="str">
        <x:v>Title/abstract-screened research source</x:v>
      </x:c>
      <x:c r="H296" s="27" t="str">
        <x:v>OpenAlex-prior</x:v>
      </x:c>
      <x:c r="I296" s="27" t="str">
        <x:v>https://www.tandfonline.com/doi/pdf/10.1080/00049530.2021.1883409?needAccess=true&amp;role=button</x:v>
      </x:c>
      <x:c r="J296" s="27" t="n">
        <x:v>2</x:v>
      </x:c>
      <x:c r="K296" s="27" t="n">
        <x:v>3</x:v>
      </x:c>
      <x:c r="L296" s="27" t="n">
        <x:v>2</x:v>
      </x:c>
      <x:c r="M296" s="27" t="n">
        <x:v>2</x:v>
      </x:c>
      <x:c r="N296" s="27" t="n">
        <x:v>1</x:v>
      </x:c>
      <x:c r="O296" s="27" t="n">
        <x:f>SUM(J296:N296)</x:f>
        <x:v>10</x:v>
      </x:c>
      <x:c r="P296" s="27" t="str">
        <x:v>NO</x:v>
      </x:c>
      <x:c r="Q296" s="27" t="str"/>
      <x:c r="R296" s="27" t="str">
        <x:f>IF(B296="Spine","INCLUDE",IF(OR(O296&gt;=7,P296="YES"),"INCLUDE","HOLD"))</x:f>
        <x:v>INCLUDE</x:v>
      </x:c>
      <x:c r="S296" s="27" t="str">
        <x:v>Supporting corpus; exact numerical claims require publication-level lock. Included after relevance screen; not automatically a central lecture citation.</x:v>
      </x:c>
      <x:c r="T296" s="27" t="str">
        <x:v>SUP127</x:v>
      </x:c>
      <x:c r="U296" s="27" t="str">
        <x:v>belonging a review of conceptual issues an integrative framework and directions for future research</x:v>
      </x:c>
    </x:row>
    <x:row r="297">
      <x:c r="A297" s="27" t="str">
        <x:v>L294</x:v>
      </x:c>
      <x:c r="B297" s="27" t="str">
        <x:v>Supporting</x:v>
      </x:c>
      <x:c r="C297" s="27" t="str">
        <x:v>Social ecology</x:v>
      </x:c>
      <x:c r="D297" s="27" t="str">
        <x:v>Basic psychological need theory: Advancements, critical themes, and future directions</x:v>
      </x:c>
      <x:c r="E297" s="27" t="str">
        <x:v>Vansteenkiste, Ryan, Soenens</x:v>
      </x:c>
      <x:c r="F297" s="27" t="str">
        <x:v>B/C</x:v>
      </x:c>
      <x:c r="G297" s="27" t="str">
        <x:v>Title/abstract-screened research source</x:v>
      </x:c>
      <x:c r="H297" s="27" t="str">
        <x:v>OpenAlex-prior</x:v>
      </x:c>
      <x:c r="I297" s="27" t="str">
        <x:v>https://link.springer.com/content/pdf/10.1007/s11031-019-09818-1.pdf</x:v>
      </x:c>
      <x:c r="J297" s="27" t="n">
        <x:v>2</x:v>
      </x:c>
      <x:c r="K297" s="27" t="n">
        <x:v>1</x:v>
      </x:c>
      <x:c r="L297" s="27" t="n">
        <x:v>2</x:v>
      </x:c>
      <x:c r="M297" s="27" t="n">
        <x:v>0</x:v>
      </x:c>
      <x:c r="N297" s="27" t="n">
        <x:v>1</x:v>
      </x:c>
      <x:c r="O297" s="27" t="n">
        <x:f>SUM(J297:N297)</x:f>
        <x:v>6</x:v>
      </x:c>
      <x:c r="P297" s="27" t="str">
        <x:v>YES</x:v>
      </x:c>
      <x:c r="Q297" s="27" t="str">
        <x:v>Foundational need/context framework supporting relational resource and autonomy boundaries.</x:v>
      </x:c>
      <x:c r="R297" s="27" t="str">
        <x:f>IF(B297="Spine","INCLUDE",IF(OR(O297&gt;=7,P297="YES"),"INCLUDE","HOLD"))</x:f>
        <x:v>INCLUDE</x:v>
      </x:c>
      <x:c r="S297" s="27" t="str">
        <x:v>Supporting corpus; exact numerical claims require publication-level lock. Included after relevance screen; not automatically a central lecture citation.</x:v>
      </x:c>
      <x:c r="T297" s="27" t="str">
        <x:v>SUP128</x:v>
      </x:c>
      <x:c r="U297" s="27" t="str">
        <x:v>basic psychological need theory advancements critical themes and future directions</x:v>
      </x:c>
    </x:row>
    <x:row r="298">
      <x:c r="A298" s="27" t="str">
        <x:v>L295</x:v>
      </x:c>
      <x:c r="B298" s="27" t="str">
        <x:v>Supporting</x:v>
      </x:c>
      <x:c r="C298" s="27" t="str">
        <x:v>Development/Regulation</x:v>
      </x:c>
      <x:c r="D298" s="27" t="str">
        <x:v>School Readiness and Self-Regulation: A Developmental Psychobiological Approach</x:v>
      </x:c>
      <x:c r="E298" s="27" t="str">
        <x:v>Blair &amp; Raver</x:v>
      </x:c>
      <x:c r="F298" s="27" t="str">
        <x:v>B/C</x:v>
      </x:c>
      <x:c r="G298" s="27" t="str">
        <x:v>Title/abstract-screened research source</x:v>
      </x:c>
      <x:c r="H298" s="27" t="str">
        <x:v>OpenAlex-prior</x:v>
      </x:c>
      <x:c r="I298" s="27" t="str">
        <x:v>https://www.annualreviews.org/doi/pdf/10.1146/annurev-psych-010814-015221</x:v>
      </x:c>
      <x:c r="J298" s="27" t="n">
        <x:v>2</x:v>
      </x:c>
      <x:c r="K298" s="27" t="n">
        <x:v>1</x:v>
      </x:c>
      <x:c r="L298" s="27" t="n">
        <x:v>2</x:v>
      </x:c>
      <x:c r="M298" s="27" t="n">
        <x:v>0</x:v>
      </x:c>
      <x:c r="N298" s="27" t="n">
        <x:v>1</x:v>
      </x:c>
      <x:c r="O298" s="27" t="n">
        <x:f>SUM(J298:N298)</x:f>
        <x:v>6</x:v>
      </x:c>
      <x:c r="P298" s="27" t="str">
        <x:v>YES</x:v>
      </x:c>
      <x:c r="Q298" s="27" t="str">
        <x:v>Developmental psychobiology anchor for co-regulation → self-regulation continuity.</x:v>
      </x:c>
      <x:c r="R298" s="27" t="str">
        <x:f>IF(B298="Spine","INCLUDE",IF(OR(O298&gt;=7,P298="YES"),"INCLUDE","HOLD"))</x:f>
        <x:v>INCLUDE</x:v>
      </x:c>
      <x:c r="S298" s="27" t="str">
        <x:v>Supporting corpus; exact numerical claims require publication-level lock. Included after relevance screen; not automatically a central lecture citation.</x:v>
      </x:c>
      <x:c r="T298" s="27" t="str">
        <x:v>SUP129</x:v>
      </x:c>
      <x:c r="U298" s="27" t="str">
        <x:v>school readiness and self regulation a developmental psychobiological approach</x:v>
      </x:c>
    </x:row>
    <x:row r="299">
      <x:c r="A299" s="27" t="str">
        <x:v>L296</x:v>
      </x:c>
      <x:c r="B299" s="27" t="str">
        <x:v>Supporting</x:v>
      </x:c>
      <x:c r="C299" s="27" t="str">
        <x:v>Predictive/Interoception</x:v>
      </x:c>
      <x:c r="D299" s="27" t="str">
        <x:v>Active interoceptive inference and the emotional brain</x:v>
      </x:c>
      <x:c r="E299" s="27" t="str">
        <x:v>Seth &amp; Friston</x:v>
      </x:c>
      <x:c r="F299" s="27" t="str">
        <x:v>B/C</x:v>
      </x:c>
      <x:c r="G299" s="27" t="str">
        <x:v>Title/abstract-screened research source</x:v>
      </x:c>
      <x:c r="H299" s="27" t="str">
        <x:v>OpenAlex-prior</x:v>
      </x:c>
      <x:c r="I299" s="27" t="str">
        <x:v>https://royalsocietypublishing.org/doi/pdf/10.1098/rstb.2016.0007</x:v>
      </x:c>
      <x:c r="J299" s="27" t="n">
        <x:v>3</x:v>
      </x:c>
      <x:c r="K299" s="27" t="n">
        <x:v>2</x:v>
      </x:c>
      <x:c r="L299" s="27" t="n">
        <x:v>3</x:v>
      </x:c>
      <x:c r="M299" s="27" t="n">
        <x:v>0</x:v>
      </x:c>
      <x:c r="N299" s="27" t="n">
        <x:v>1</x:v>
      </x:c>
      <x:c r="O299" s="27" t="n">
        <x:f>SUM(J299:N299)</x:f>
        <x:v>9</x:v>
      </x:c>
      <x:c r="P299" s="27" t="str">
        <x:v>NO</x:v>
      </x:c>
      <x:c r="Q299" s="27" t="str"/>
      <x:c r="R299" s="27" t="str">
        <x:f>IF(B299="Spine","INCLUDE",IF(OR(O299&gt;=7,P299="YES"),"INCLUDE","HOLD"))</x:f>
        <x:v>INCLUDE</x:v>
      </x:c>
      <x:c r="S299" s="27" t="str">
        <x:v>Supporting corpus; exact numerical claims require publication-level lock. Included after relevance screen; not automatically a central lecture citation.</x:v>
      </x:c>
      <x:c r="T299" s="27" t="str">
        <x:v>SUP130</x:v>
      </x:c>
      <x:c r="U299" s="27" t="str">
        <x:v>active interoceptive inference and the emotional brain</x:v>
      </x:c>
    </x:row>
    <x:row r="300">
      <x:c r="A300" s="27" t="str">
        <x:v>L297</x:v>
      </x:c>
      <x:c r="B300" s="27" t="str">
        <x:v>Supporting</x:v>
      </x:c>
      <x:c r="C300" s="27" t="str">
        <x:v>Therapy/Predictive</x:v>
      </x:c>
      <x:c r="D300" s="27" t="str">
        <x:v>The role of mentalizing and epistemic trust in the therapeutic relationship</x:v>
      </x:c>
      <x:c r="E300" s="27" t="str">
        <x:v>Fonagy &amp; Allison</x:v>
      </x:c>
      <x:c r="F300" s="27" t="str">
        <x:v>B/C</x:v>
      </x:c>
      <x:c r="G300" s="27" t="str">
        <x:v>Title/abstract-screened research source</x:v>
      </x:c>
      <x:c r="H300" s="27" t="str">
        <x:v>OpenAlex-prior</x:v>
      </x:c>
      <x:c r="I300" s="27" t="str">
        <x:v>https://discovery.ucl.ac.uk/1428567/1/Fonagy_and_Allison_Mentalizing_in_the_therapeutic_relationship_FINAL_180214_template_Applied.pdf</x:v>
      </x:c>
      <x:c r="J300" s="27" t="n">
        <x:v>3</x:v>
      </x:c>
      <x:c r="K300" s="27" t="n">
        <x:v>1</x:v>
      </x:c>
      <x:c r="L300" s="27" t="n">
        <x:v>3</x:v>
      </x:c>
      <x:c r="M300" s="27" t="n">
        <x:v>0</x:v>
      </x:c>
      <x:c r="N300" s="27" t="n">
        <x:v>1</x:v>
      </x:c>
      <x:c r="O300" s="27" t="n">
        <x:f>SUM(J300:N300)</x:f>
        <x:v>8</x:v>
      </x:c>
      <x:c r="P300" s="27" t="str">
        <x:v>NO</x:v>
      </x:c>
      <x:c r="Q300" s="27" t="str"/>
      <x:c r="R300" s="27" t="str">
        <x:f>IF(B300="Spine","INCLUDE",IF(OR(O300&gt;=7,P300="YES"),"INCLUDE","HOLD"))</x:f>
        <x:v>INCLUDE</x:v>
      </x:c>
      <x:c r="S300" s="27" t="str">
        <x:v>Supporting corpus; exact numerical claims require publication-level lock. Included after relevance screen; not automatically a central lecture citation.</x:v>
      </x:c>
      <x:c r="T300" s="27" t="str">
        <x:v>SUP131</x:v>
      </x:c>
      <x:c r="U300" s="27" t="str">
        <x:v>the role of mentalizing and epistemic trust in the therapeutic relationship</x:v>
      </x:c>
    </x:row>
    <x:row r="301">
      <x:c r="A301" s="27" t="str">
        <x:v>L298</x:v>
      </x:c>
      <x:c r="B301" s="27" t="str">
        <x:v>Supporting</x:v>
      </x:c>
      <x:c r="C301" s="27" t="str">
        <x:v>Social dynamics</x:v>
      </x:c>
      <x:c r="D301" s="27" t="str">
        <x:v>The Ripple Effect: Emotional Contagion and its Influence on Group Behavior</x:v>
      </x:c>
      <x:c r="E301" s="27" t="str">
        <x:v>Barsade</x:v>
      </x:c>
      <x:c r="F301" s="27" t="str">
        <x:v>B/C</x:v>
      </x:c>
      <x:c r="G301" s="27" t="str">
        <x:v>Title/abstract-screened research source</x:v>
      </x:c>
      <x:c r="H301" s="27" t="str">
        <x:v>OpenAlex-prior</x:v>
      </x:c>
      <x:c r="I301" s="27" t="str">
        <x:v>https://repository.upenn.edu/bitstreams/031164e3-33ca-4d04-8959-a62cfc13ab56/download</x:v>
      </x:c>
      <x:c r="J301" s="27" t="n">
        <x:v>2</x:v>
      </x:c>
      <x:c r="K301" s="27" t="n">
        <x:v>1</x:v>
      </x:c>
      <x:c r="L301" s="27" t="n">
        <x:v>3</x:v>
      </x:c>
      <x:c r="M301" s="27" t="n">
        <x:v>0</x:v>
      </x:c>
      <x:c r="N301" s="27" t="n">
        <x:v>1</x:v>
      </x:c>
      <x:c r="O301" s="27" t="n">
        <x:f>SUM(J301:N301)</x:f>
        <x:v>7</x:v>
      </x:c>
      <x:c r="P301" s="27" t="str">
        <x:v>NO</x:v>
      </x:c>
      <x:c r="Q301" s="27" t="str"/>
      <x:c r="R301" s="27" t="str">
        <x:f>IF(B301="Spine","INCLUDE",IF(OR(O301&gt;=7,P301="YES"),"INCLUDE","HOLD"))</x:f>
        <x:v>INCLUDE</x:v>
      </x:c>
      <x:c r="S301" s="27" t="str">
        <x:v>Supporting corpus; exact numerical claims require publication-level lock. Included after relevance screen; not automatically a central lecture citation.</x:v>
      </x:c>
      <x:c r="T301" s="27" t="str">
        <x:v>SUP132</x:v>
      </x:c>
      <x:c r="U301" s="27" t="str">
        <x:v>the ripple effect emotional contagion and its influence on group behavior</x:v>
      </x:c>
    </x:row>
    <x:row r="302">
      <x:c r="A302" s="27" t="str">
        <x:v>L299</x:v>
      </x:c>
      <x:c r="B302" s="27" t="str">
        <x:v>Supporting</x:v>
      </x:c>
      <x:c r="C302" s="27" t="str">
        <x:v>Social dynamics</x:v>
      </x:c>
      <x:c r="D302" s="27" t="str">
        <x:v>Social Signal Processing</x:v>
      </x:c>
      <x:c r="E302" s="27" t="str">
        <x:v>Scherer et al.</x:v>
      </x:c>
      <x:c r="F302" s="27" t="str">
        <x:v>B/C</x:v>
      </x:c>
      <x:c r="G302" s="27" t="str">
        <x:v>Title/abstract-screened research source</x:v>
      </x:c>
      <x:c r="H302" s="27" t="str">
        <x:v>OpenAlex-prior</x:v>
      </x:c>
      <x:c r="I302" s="27" t="str">
        <x:v>https://www.cambridge.org/core/services/aop-cambridge-core/content/view/27883192CB47D109800315F797AA8221/9781316676202c22_p304-316_CBO.pdf</x:v>
      </x:c>
      <x:c r="J302" s="27" t="n">
        <x:v>2</x:v>
      </x:c>
      <x:c r="K302" s="27" t="n">
        <x:v>1</x:v>
      </x:c>
      <x:c r="L302" s="27" t="n">
        <x:v>3</x:v>
      </x:c>
      <x:c r="M302" s="27" t="n">
        <x:v>0</x:v>
      </x:c>
      <x:c r="N302" s="27" t="n">
        <x:v>1</x:v>
      </x:c>
      <x:c r="O302" s="27" t="n">
        <x:f>SUM(J302:N302)</x:f>
        <x:v>7</x:v>
      </x:c>
      <x:c r="P302" s="27" t="str">
        <x:v>NO</x:v>
      </x:c>
      <x:c r="Q302" s="27" t="str"/>
      <x:c r="R302" s="27" t="str">
        <x:f>IF(B302="Spine","INCLUDE",IF(OR(O302&gt;=7,P302="YES"),"INCLUDE","HOLD"))</x:f>
        <x:v>INCLUDE</x:v>
      </x:c>
      <x:c r="S302" s="27" t="str">
        <x:v>Supporting corpus; exact numerical claims require publication-level lock. Included after relevance screen; not automatically a central lecture citation.</x:v>
      </x:c>
      <x:c r="T302" s="27" t="str">
        <x:v>SUP133</x:v>
      </x:c>
      <x:c r="U302" s="27" t="str">
        <x:v>social signal processing</x:v>
      </x:c>
    </x:row>
    <x:row r="303">
      <x:c r="A303" s="27" t="str">
        <x:v>L300</x:v>
      </x:c>
      <x:c r="B303" s="27" t="str">
        <x:v>Supporting</x:v>
      </x:c>
      <x:c r="C303" s="27" t="str">
        <x:v>Resilience</x:v>
      </x:c>
      <x:c r="D303" s="27" t="str">
        <x:v>Resilience definitions, theory, and challenges: interdisciplinary perspectives</x:v>
      </x:c>
      <x:c r="E303" s="27" t="str">
        <x:v>Southwick et al.</x:v>
      </x:c>
      <x:c r="F303" s="27" t="str">
        <x:v>B/C</x:v>
      </x:c>
      <x:c r="G303" s="27" t="str">
        <x:v>Title/abstract-screened research source</x:v>
      </x:c>
      <x:c r="H303" s="27" t="str">
        <x:v>OpenAlex-prior</x:v>
      </x:c>
      <x:c r="I303" s="27" t="str">
        <x:v>https://www.tandfonline.com/doi/pdf/10.3402/ejpt.v5.25338?needAccess=true</x:v>
      </x:c>
      <x:c r="J303" s="27" t="n">
        <x:v>2</x:v>
      </x:c>
      <x:c r="K303" s="27" t="n">
        <x:v>1</x:v>
      </x:c>
      <x:c r="L303" s="27" t="n">
        <x:v>1</x:v>
      </x:c>
      <x:c r="M303" s="27" t="n">
        <x:v>2</x:v>
      </x:c>
      <x:c r="N303" s="27" t="n">
        <x:v>1</x:v>
      </x:c>
      <x:c r="O303" s="27" t="n">
        <x:f>SUM(J303:N303)</x:f>
        <x:v>7</x:v>
      </x:c>
      <x:c r="P303" s="27" t="str">
        <x:v>NO</x:v>
      </x:c>
      <x:c r="Q303" s="27" t="str"/>
      <x:c r="R303" s="27" t="str">
        <x:f>IF(B303="Spine","INCLUDE",IF(OR(O303&gt;=7,P303="YES"),"INCLUDE","HOLD"))</x:f>
        <x:v>INCLUDE</x:v>
      </x:c>
      <x:c r="S303" s="27" t="str">
        <x:v>Supporting corpus; exact numerical claims require publication-level lock. Included after relevance screen; not automatically a central lecture citation.</x:v>
      </x:c>
      <x:c r="T303" s="27" t="str">
        <x:v>SUP134</x:v>
      </x:c>
      <x:c r="U303" s="27" t="str">
        <x:v>resilience definitions theory and challenges interdisciplinary perspectives</x:v>
      </x:c>
    </x:row>
    <x:row r="304">
      <x:c r="A304" s="27" t="str">
        <x:v>L301</x:v>
      </x:c>
      <x:c r="B304" s="27" t="str">
        <x:v>Supporting</x:v>
      </x:c>
      <x:c r="C304" s="27" t="str">
        <x:v>Attachment/Social buffering</x:v>
      </x:c>
      <x:c r="D304" s="27" t="str">
        <x:v>Human attachment triggers different social buffering mechanisms under high and low early life stress rearing.</x:v>
      </x:c>
      <x:c r="E304" s="27" t="str">
        <x:v>Yirmiya et al.</x:v>
      </x:c>
      <x:c r="F304" s="27" t="str">
        <x:v>B/C</x:v>
      </x:c>
      <x:c r="G304" s="27" t="str">
        <x:v>Title/abstract-screened research source</x:v>
      </x:c>
      <x:c r="H304" s="27" t="str">
        <x:v>Consensus-prior</x:v>
      </x:c>
      <x:c r="I304" s="27" t="str">
        <x:v>https://consensus.app/papers/details/c217437c6b8a5732a48eb08534ae281a/?utm_source=chatgpt</x:v>
      </x:c>
      <x:c r="J304" s="27" t="n">
        <x:v>3</x:v>
      </x:c>
      <x:c r="K304" s="27" t="n">
        <x:v>1</x:v>
      </x:c>
      <x:c r="L304" s="27" t="n">
        <x:v>3</x:v>
      </x:c>
      <x:c r="M304" s="27" t="n">
        <x:v>0</x:v>
      </x:c>
      <x:c r="N304" s="27" t="n">
        <x:v>1</x:v>
      </x:c>
      <x:c r="O304" s="27" t="n">
        <x:f>SUM(J304:N304)</x:f>
        <x:v>8</x:v>
      </x:c>
      <x:c r="P304" s="27" t="str">
        <x:v>NO</x:v>
      </x:c>
      <x:c r="Q304" s="27" t="str"/>
      <x:c r="R304" s="27" t="str">
        <x:f>IF(B304="Spine","INCLUDE",IF(OR(O304&gt;=7,P304="YES"),"INCLUDE","HOLD"))</x:f>
        <x:v>INCLUDE</x:v>
      </x:c>
      <x:c r="S304" s="27" t="str">
        <x:v>Supporting corpus; exact numerical claims require publication-level lock. Included after relevance screen; not automatically a central lecture citation.</x:v>
      </x:c>
      <x:c r="T304" s="27" t="str">
        <x:v>SUP135</x:v>
      </x:c>
      <x:c r="U304" s="27" t="str">
        <x:v>human attachment triggers different social buffering mechanisms under high and low early life stress rearing</x:v>
      </x:c>
    </x:row>
    <x:row r="305">
      <x:c r="A305" s="27" t="str">
        <x:v>L302</x:v>
      </x:c>
      <x:c r="B305" s="27" t="str">
        <x:v>Supporting</x:v>
      </x:c>
      <x:c r="C305" s="27" t="str">
        <x:v>Attachment/Social buffering</x:v>
      </x:c>
      <x:c r="D305" s="27" t="str">
        <x:v>Attachment buffers the physiological impact of social exclusion</x:v>
      </x:c>
      <x:c r="E305" s="27" t="str">
        <x:v>Liddell &amp; Courtney</x:v>
      </x:c>
      <x:c r="F305" s="27" t="str">
        <x:v>B/C</x:v>
      </x:c>
      <x:c r="G305" s="27" t="str">
        <x:v>Title/abstract-screened research source</x:v>
      </x:c>
      <x:c r="H305" s="27" t="str">
        <x:v>Consensus-prior</x:v>
      </x:c>
      <x:c r="I305" s="27" t="str">
        <x:v>https://consensus.app/papers/details/9a44e55ac8b65364b0ccf5af34527dad/?utm_source=chatgpt</x:v>
      </x:c>
      <x:c r="J305" s="27" t="n">
        <x:v>3</x:v>
      </x:c>
      <x:c r="K305" s="27" t="n">
        <x:v>1</x:v>
      </x:c>
      <x:c r="L305" s="27" t="n">
        <x:v>3</x:v>
      </x:c>
      <x:c r="M305" s="27" t="n">
        <x:v>0</x:v>
      </x:c>
      <x:c r="N305" s="27" t="n">
        <x:v>1</x:v>
      </x:c>
      <x:c r="O305" s="27" t="n">
        <x:f>SUM(J305:N305)</x:f>
        <x:v>8</x:v>
      </x:c>
      <x:c r="P305" s="27" t="str">
        <x:v>NO</x:v>
      </x:c>
      <x:c r="Q305" s="27" t="str"/>
      <x:c r="R305" s="27" t="str">
        <x:f>IF(B305="Spine","INCLUDE",IF(OR(O305&gt;=7,P305="YES"),"INCLUDE","HOLD"))</x:f>
        <x:v>INCLUDE</x:v>
      </x:c>
      <x:c r="S305" s="27" t="str">
        <x:v>Supporting corpus; exact numerical claims require publication-level lock. Included after relevance screen; not automatically a central lecture citation.</x:v>
      </x:c>
      <x:c r="T305" s="27" t="str">
        <x:v>SUP136</x:v>
      </x:c>
      <x:c r="U305" s="27" t="str">
        <x:v>attachment buffers the physiological impact of social exclusion</x:v>
      </x:c>
    </x:row>
    <x:row r="306">
      <x:c r="A306" s="27" t="str">
        <x:v>L303</x:v>
      </x:c>
      <x:c r="B306" s="27" t="str">
        <x:v>Supporting</x:v>
      </x:c>
      <x:c r="C306" s="27" t="str">
        <x:v>Social buffering</x:v>
      </x:c>
      <x:c r="D306" s="27" t="str">
        <x:v>Social anxiety influences the stress-buffering potential of social presence</x:v>
      </x:c>
      <x:c r="E306" s="27" t="str">
        <x:v>Maffei et al.</x:v>
      </x:c>
      <x:c r="F306" s="27" t="str">
        <x:v>B/C</x:v>
      </x:c>
      <x:c r="G306" s="27" t="str">
        <x:v>Title/abstract-screened research source</x:v>
      </x:c>
      <x:c r="H306" s="27" t="str">
        <x:v>Consensus-prior</x:v>
      </x:c>
      <x:c r="I306" s="27" t="str">
        <x:v>https://consensus.app/papers/details/809fe02d3cc85469ae75820d68f12098/?utm_source=chatgpt</x:v>
      </x:c>
      <x:c r="J306" s="27" t="n">
        <x:v>3</x:v>
      </x:c>
      <x:c r="K306" s="27" t="n">
        <x:v>1</x:v>
      </x:c>
      <x:c r="L306" s="27" t="n">
        <x:v>3</x:v>
      </x:c>
      <x:c r="M306" s="27" t="n">
        <x:v>0</x:v>
      </x:c>
      <x:c r="N306" s="27" t="n">
        <x:v>1</x:v>
      </x:c>
      <x:c r="O306" s="27" t="n">
        <x:f>SUM(J306:N306)</x:f>
        <x:v>8</x:v>
      </x:c>
      <x:c r="P306" s="27" t="str">
        <x:v>NO</x:v>
      </x:c>
      <x:c r="Q306" s="27" t="str"/>
      <x:c r="R306" s="27" t="str">
        <x:f>IF(B306="Spine","INCLUDE",IF(OR(O306&gt;=7,P306="YES"),"INCLUDE","HOLD"))</x:f>
        <x:v>INCLUDE</x:v>
      </x:c>
      <x:c r="S306" s="27" t="str">
        <x:v>Supporting corpus; exact numerical claims require publication-level lock. Included after relevance screen; not automatically a central lecture citation.</x:v>
      </x:c>
      <x:c r="T306" s="27" t="str">
        <x:v>SUP137</x:v>
      </x:c>
      <x:c r="U306" s="27" t="str">
        <x:v>social anxiety influences the stress buffering potential of social presence</x:v>
      </x:c>
    </x:row>
    <x:row r="307">
      <x:c r="A307" s="27" t="str">
        <x:v>L304</x:v>
      </x:c>
      <x:c r="B307" s="27" t="str">
        <x:v>Supporting</x:v>
      </x:c>
      <x:c r="C307" s="27" t="str">
        <x:v>Attachment</x:v>
      </x:c>
      <x:c r="D307" s="27" t="str">
        <x:v>Adult attachment and prolonged grief: A systematic review and meta-analysis</x:v>
      </x:c>
      <x:c r="E307" s="27" t="str">
        <x:v>Eisma et al.</x:v>
      </x:c>
      <x:c r="F307" s="27" t="str">
        <x:v>B/C</x:v>
      </x:c>
      <x:c r="G307" s="27" t="str">
        <x:v>Title/abstract-screened research source</x:v>
      </x:c>
      <x:c r="H307" s="27" t="str">
        <x:v>Consensus-prior</x:v>
      </x:c>
      <x:c r="I307" s="27" t="str">
        <x:v>https://consensus.app/papers/details/13614d62526c57078e0f648b39648fc3/?utm_source=chatgpt</x:v>
      </x:c>
      <x:c r="J307" s="27" t="n">
        <x:v>3</x:v>
      </x:c>
      <x:c r="K307" s="27" t="n">
        <x:v>3</x:v>
      </x:c>
      <x:c r="L307" s="27" t="n">
        <x:v>2</x:v>
      </x:c>
      <x:c r="M307" s="27" t="n">
        <x:v>2</x:v>
      </x:c>
      <x:c r="N307" s="27" t="n">
        <x:v>1</x:v>
      </x:c>
      <x:c r="O307" s="27" t="n">
        <x:f>SUM(J307:N307)</x:f>
        <x:v>11</x:v>
      </x:c>
      <x:c r="P307" s="27" t="str">
        <x:v>NO</x:v>
      </x:c>
      <x:c r="Q307" s="27" t="str"/>
      <x:c r="R307" s="27" t="str">
        <x:f>IF(B307="Spine","INCLUDE",IF(OR(O307&gt;=7,P307="YES"),"INCLUDE","HOLD"))</x:f>
        <x:v>INCLUDE</x:v>
      </x:c>
      <x:c r="S307" s="27" t="str">
        <x:v>Supporting corpus; exact numerical claims require publication-level lock. Included after relevance screen; not automatically a central lecture citation.</x:v>
      </x:c>
      <x:c r="T307" s="27" t="str">
        <x:v>SUP138</x:v>
      </x:c>
      <x:c r="U307" s="27" t="str">
        <x:v>adult attachment and prolonged grief a systematic review and meta analysis</x:v>
      </x:c>
    </x:row>
    <x:row r="308">
      <x:c r="A308" s="27" t="str">
        <x:v>L305</x:v>
      </x:c>
      <x:c r="B308" s="27" t="str">
        <x:v>Supporting</x:v>
      </x:c>
      <x:c r="C308" s="27" t="str">
        <x:v>Attachment</x:v>
      </x:c>
      <x:c r="D308" s="27" t="str">
        <x:v>Adult attachment representations and depressive symptoms: A meta-analysis.</x:v>
      </x:c>
      <x:c r="E308" s="27" t="str">
        <x:v>Dagan et al.</x:v>
      </x:c>
      <x:c r="F308" s="27" t="str">
        <x:v>B/C</x:v>
      </x:c>
      <x:c r="G308" s="27" t="str">
        <x:v>Title/abstract-screened research source</x:v>
      </x:c>
      <x:c r="H308" s="27" t="str">
        <x:v>Consensus-prior</x:v>
      </x:c>
      <x:c r="I308" s="27" t="str">
        <x:v>https://consensus.app/papers/details/92e63ec5dfb45db0aae10f4880a1dbfc/?utm_source=chatgpt</x:v>
      </x:c>
      <x:c r="J308" s="27" t="n">
        <x:v>3</x:v>
      </x:c>
      <x:c r="K308" s="27" t="n">
        <x:v>3</x:v>
      </x:c>
      <x:c r="L308" s="27" t="n">
        <x:v>2</x:v>
      </x:c>
      <x:c r="M308" s="27" t="n">
        <x:v>2</x:v>
      </x:c>
      <x:c r="N308" s="27" t="n">
        <x:v>1</x:v>
      </x:c>
      <x:c r="O308" s="27" t="n">
        <x:f>SUM(J308:N308)</x:f>
        <x:v>11</x:v>
      </x:c>
      <x:c r="P308" s="27" t="str">
        <x:v>NO</x:v>
      </x:c>
      <x:c r="Q308" s="27" t="str"/>
      <x:c r="R308" s="27" t="str">
        <x:f>IF(B308="Spine","INCLUDE",IF(OR(O308&gt;=7,P308="YES"),"INCLUDE","HOLD"))</x:f>
        <x:v>INCLUDE</x:v>
      </x:c>
      <x:c r="S308" s="27" t="str">
        <x:v>Supporting corpus; exact numerical claims require publication-level lock. Included after relevance screen; not automatically a central lecture citation.</x:v>
      </x:c>
      <x:c r="T308" s="27" t="str">
        <x:v>SUP139</x:v>
      </x:c>
      <x:c r="U308" s="27" t="str">
        <x:v>adult attachment representations and depressive symptoms a meta analysis</x:v>
      </x:c>
    </x:row>
    <x:row r="309">
      <x:c r="A309" s="27" t="str">
        <x:v>L306</x:v>
      </x:c>
      <x:c r="B309" s="27" t="str">
        <x:v>Supporting</x:v>
      </x:c>
      <x:c r="C309" s="27" t="str">
        <x:v>Attachment</x:v>
      </x:c>
      <x:c r="D309" s="27" t="str">
        <x:v>Association of Parent–child Experiences with Insecure Attachment in Adulthood: A Systematic Review and Meta‐analysis</x:v>
      </x:c>
      <x:c r="E309" s="27" t="str">
        <x:v>Kim, Baek, Park</x:v>
      </x:c>
      <x:c r="F309" s="27" t="str">
        <x:v>B/C</x:v>
      </x:c>
      <x:c r="G309" s="27" t="str">
        <x:v>Title/abstract-screened research source</x:v>
      </x:c>
      <x:c r="H309" s="27" t="str">
        <x:v>Consensus-prior</x:v>
      </x:c>
      <x:c r="I309" s="27" t="str">
        <x:v>https://consensus.app/papers/details/e640c4b7d14b5d6a8966c968b05fffce/?utm_source=chatgpt</x:v>
      </x:c>
      <x:c r="J309" s="27" t="n">
        <x:v>3</x:v>
      </x:c>
      <x:c r="K309" s="27" t="n">
        <x:v>3</x:v>
      </x:c>
      <x:c r="L309" s="27" t="n">
        <x:v>2</x:v>
      </x:c>
      <x:c r="M309" s="27" t="n">
        <x:v>2</x:v>
      </x:c>
      <x:c r="N309" s="27" t="n">
        <x:v>1</x:v>
      </x:c>
      <x:c r="O309" s="27" t="n">
        <x:f>SUM(J309:N309)</x:f>
        <x:v>11</x:v>
      </x:c>
      <x:c r="P309" s="27" t="str">
        <x:v>NO</x:v>
      </x:c>
      <x:c r="Q309" s="27" t="str"/>
      <x:c r="R309" s="27" t="str">
        <x:f>IF(B309="Spine","INCLUDE",IF(OR(O309&gt;=7,P309="YES"),"INCLUDE","HOLD"))</x:f>
        <x:v>INCLUDE</x:v>
      </x:c>
      <x:c r="S309" s="27" t="str">
        <x:v>Supporting corpus; exact numerical claims require publication-level lock. Included after relevance screen; not automatically a central lecture citation.</x:v>
      </x:c>
      <x:c r="T309" s="27" t="str">
        <x:v>SUP140</x:v>
      </x:c>
      <x:c r="U309" s="27" t="str">
        <x:v>association of parent child experiences with insecure attachment in adulthood a systematic review and meta analysis</x:v>
      </x:c>
    </x:row>
    <x:row r="310">
      <x:c r="A310" s="27" t="str">
        <x:v>L307</x:v>
      </x:c>
      <x:c r="B310" s="27" t="str">
        <x:v>Supporting</x:v>
      </x:c>
      <x:c r="C310" s="27" t="str">
        <x:v>Attachment</x:v>
      </x:c>
      <x:c r="D310" s="27" t="str">
        <x:v>The associations between self-compassion and adult attachment: A meta-analysis</x:v>
      </x:c>
      <x:c r="E310" s="27" t="str">
        <x:v>Huang &amp; Wu</x:v>
      </x:c>
      <x:c r="F310" s="27" t="str">
        <x:v>B/C</x:v>
      </x:c>
      <x:c r="G310" s="27" t="str">
        <x:v>Title/abstract-screened research source</x:v>
      </x:c>
      <x:c r="H310" s="27" t="str">
        <x:v>Consensus-prior</x:v>
      </x:c>
      <x:c r="I310" s="27" t="str">
        <x:v>https://consensus.app/papers/details/94bdddeeafed57f2978e94c27c8b9c4e/?utm_source=chatgpt</x:v>
      </x:c>
      <x:c r="J310" s="27" t="n">
        <x:v>3</x:v>
      </x:c>
      <x:c r="K310" s="27" t="n">
        <x:v>3</x:v>
      </x:c>
      <x:c r="L310" s="27" t="n">
        <x:v>2</x:v>
      </x:c>
      <x:c r="M310" s="27" t="n">
        <x:v>2</x:v>
      </x:c>
      <x:c r="N310" s="27" t="n">
        <x:v>1</x:v>
      </x:c>
      <x:c r="O310" s="27" t="n">
        <x:f>SUM(J310:N310)</x:f>
        <x:v>11</x:v>
      </x:c>
      <x:c r="P310" s="27" t="str">
        <x:v>NO</x:v>
      </x:c>
      <x:c r="Q310" s="27" t="str"/>
      <x:c r="R310" s="27" t="str">
        <x:f>IF(B310="Spine","INCLUDE",IF(OR(O310&gt;=7,P310="YES"),"INCLUDE","HOLD"))</x:f>
        <x:v>INCLUDE</x:v>
      </x:c>
      <x:c r="S310" s="27" t="str">
        <x:v>Supporting corpus; exact numerical claims require publication-level lock. Included after relevance screen; not automatically a central lecture citation.</x:v>
      </x:c>
      <x:c r="T310" s="27" t="str">
        <x:v>SUP141</x:v>
      </x:c>
      <x:c r="U310" s="27" t="str">
        <x:v>the associations between self compassion and adult attachment a meta analysis</x:v>
      </x:c>
    </x:row>
    <x:row r="311">
      <x:c r="A311" s="27" t="str">
        <x:v>L308</x:v>
      </x:c>
      <x:c r="B311" s="27" t="str">
        <x:v>Supporting</x:v>
      </x:c>
      <x:c r="C311" s="27" t="str">
        <x:v>Attachment</x:v>
      </x:c>
      <x:c r="D311" s="27" t="str">
        <x:v>The Dual Facets of Emotion Perception in Adult Attachment Representations</x:v>
      </x:c>
      <x:c r="E311" s="27" t="str">
        <x:v>Eilert, Mensah, Buchheim</x:v>
      </x:c>
      <x:c r="F311" s="27" t="str">
        <x:v>B/C</x:v>
      </x:c>
      <x:c r="G311" s="27" t="str">
        <x:v>Title/abstract-screened research source</x:v>
      </x:c>
      <x:c r="H311" s="27" t="str">
        <x:v>Consensus-prior</x:v>
      </x:c>
      <x:c r="I311" s="27" t="str">
        <x:v>https://consensus.app/papers/details/496b95c610955d39948c124f901d8236/?utm_source=chatgpt</x:v>
      </x:c>
      <x:c r="J311" s="27" t="n">
        <x:v>3</x:v>
      </x:c>
      <x:c r="K311" s="27" t="n">
        <x:v>1</x:v>
      </x:c>
      <x:c r="L311" s="27" t="n">
        <x:v>2</x:v>
      </x:c>
      <x:c r="M311" s="27" t="n">
        <x:v>0</x:v>
      </x:c>
      <x:c r="N311" s="27" t="n">
        <x:v>1</x:v>
      </x:c>
      <x:c r="O311" s="27" t="n">
        <x:f>SUM(J311:N311)</x:f>
        <x:v>7</x:v>
      </x:c>
      <x:c r="P311" s="27" t="str">
        <x:v>NO</x:v>
      </x:c>
      <x:c r="Q311" s="27" t="str"/>
      <x:c r="R311" s="27" t="str">
        <x:f>IF(B311="Spine","INCLUDE",IF(OR(O311&gt;=7,P311="YES"),"INCLUDE","HOLD"))</x:f>
        <x:v>INCLUDE</x:v>
      </x:c>
      <x:c r="S311" s="27" t="str">
        <x:v>Supporting corpus; exact numerical claims require publication-level lock. Included after relevance screen; not automatically a central lecture citation.</x:v>
      </x:c>
      <x:c r="T311" s="27" t="str">
        <x:v>SUP142</x:v>
      </x:c>
      <x:c r="U311" s="27" t="str">
        <x:v>the dual facets of emotion perception in adult attachment representations</x:v>
      </x:c>
    </x:row>
    <x:row r="312">
      <x:c r="A312" s="27" t="str">
        <x:v>L309</x:v>
      </x:c>
      <x:c r="B312" s="27" t="str">
        <x:v>Supporting</x:v>
      </x:c>
      <x:c r="C312" s="27" t="str">
        <x:v>Attachment/Neuroimaging</x:v>
      </x:c>
      <x:c r="D312" s="27" t="str">
        <x:v>The Associations Between Insecure Attachment Dimensions and Neural Activations During Socio-Affective Stimuli Tasks</x:v>
      </x:c>
      <x:c r="E312" s="27" t="str">
        <x:v>Veneziani et al.</x:v>
      </x:c>
      <x:c r="F312" s="27" t="str">
        <x:v>B/C</x:v>
      </x:c>
      <x:c r="G312" s="27" t="str">
        <x:v>Title/abstract-screened research source</x:v>
      </x:c>
      <x:c r="H312" s="27" t="str">
        <x:v>Consensus-prior</x:v>
      </x:c>
      <x:c r="I312" s="27" t="str">
        <x:v>https://consensus.app/papers/details/49cdb0d6c9e150d5a16810e442ee2dee/?utm_source=chatgpt</x:v>
      </x:c>
      <x:c r="J312" s="27" t="n">
        <x:v>3</x:v>
      </x:c>
      <x:c r="K312" s="27" t="n">
        <x:v>2</x:v>
      </x:c>
      <x:c r="L312" s="27" t="n">
        <x:v>2</x:v>
      </x:c>
      <x:c r="M312" s="27" t="n">
        <x:v>0</x:v>
      </x:c>
      <x:c r="N312" s="27" t="n">
        <x:v>1</x:v>
      </x:c>
      <x:c r="O312" s="27" t="n">
        <x:f>SUM(J312:N312)</x:f>
        <x:v>8</x:v>
      </x:c>
      <x:c r="P312" s="27" t="str">
        <x:v>NO</x:v>
      </x:c>
      <x:c r="Q312" s="27" t="str"/>
      <x:c r="R312" s="27" t="str">
        <x:f>IF(B312="Spine","INCLUDE",IF(OR(O312&gt;=7,P312="YES"),"INCLUDE","HOLD"))</x:f>
        <x:v>INCLUDE</x:v>
      </x:c>
      <x:c r="S312" s="27" t="str">
        <x:v>Supporting corpus; exact numerical claims require publication-level lock. Included after relevance screen; not automatically a central lecture citation.</x:v>
      </x:c>
      <x:c r="T312" s="27" t="str">
        <x:v>SUP143</x:v>
      </x:c>
      <x:c r="U312" s="27" t="str">
        <x:v>the associations between insecure attachment dimensions and neural activations during socio affective stimuli tasks</x:v>
      </x:c>
    </x:row>
    <x:row r="313">
      <x:c r="A313" s="27" t="str">
        <x:v>L310</x:v>
      </x:c>
      <x:c r="B313" s="27" t="str">
        <x:v>Supporting</x:v>
      </x:c>
      <x:c r="C313" s="27" t="str">
        <x:v>Synchrony/Family</x:v>
      </x:c>
      <x:c r="D313" s="27" t="str">
        <x:v>A Systematic Review on Parent-Child Synchrony: The Role of Stress, Resilience and Psychopathology.</x:v>
      </x:c>
      <x:c r="E313" s="27" t="str">
        <x:v>Sfeir et al.</x:v>
      </x:c>
      <x:c r="F313" s="27" t="str">
        <x:v>B/C</x:v>
      </x:c>
      <x:c r="G313" s="27" t="str">
        <x:v>Title/abstract-screened research source</x:v>
      </x:c>
      <x:c r="H313" s="27" t="str">
        <x:v>Consensus-prior</x:v>
      </x:c>
      <x:c r="I313" s="27" t="str">
        <x:v>https://consensus.app/papers/details/a75d2ee535fc5a019de2c11d31aeebab/?utm_source=chatgpt</x:v>
      </x:c>
      <x:c r="J313" s="27" t="n">
        <x:v>3</x:v>
      </x:c>
      <x:c r="K313" s="27" t="n">
        <x:v>3</x:v>
      </x:c>
      <x:c r="L313" s="27" t="n">
        <x:v>3</x:v>
      </x:c>
      <x:c r="M313" s="27" t="n">
        <x:v>2</x:v>
      </x:c>
      <x:c r="N313" s="27" t="n">
        <x:v>1</x:v>
      </x:c>
      <x:c r="O313" s="27" t="n">
        <x:f>SUM(J313:N313)</x:f>
        <x:v>12</x:v>
      </x:c>
      <x:c r="P313" s="27" t="str">
        <x:v>NO</x:v>
      </x:c>
      <x:c r="Q313" s="27" t="str"/>
      <x:c r="R313" s="27" t="str">
        <x:f>IF(B313="Spine","INCLUDE",IF(OR(O313&gt;=7,P313="YES"),"INCLUDE","HOLD"))</x:f>
        <x:v>INCLUDE</x:v>
      </x:c>
      <x:c r="S313" s="27" t="str">
        <x:v>Supporting corpus; exact numerical claims require publication-level lock. Included after relevance screen; not automatically a central lecture citation.</x:v>
      </x:c>
      <x:c r="T313" s="27" t="str">
        <x:v>SUP144</x:v>
      </x:c>
      <x:c r="U313" s="27" t="str">
        <x:v>a systematic review on parent child synchrony the role of stress resilience and psychopathology</x:v>
      </x:c>
    </x:row>
    <x:row r="314">
      <x:c r="A314" s="27" t="str">
        <x:v>L311</x:v>
      </x:c>
      <x:c r="B314" s="27" t="str">
        <x:v>Supporting</x:v>
      </x:c>
      <x:c r="C314" s="27" t="str">
        <x:v>Synchrony/Clinical</x:v>
      </x:c>
      <x:c r="D314" s="27" t="str">
        <x:v>A Systematic Review of Inter-Brain Synchrony and Psychological Conditions</x:v>
      </x:c>
      <x:c r="E314" s="27" t="str">
        <x:v>Azhari et al.</x:v>
      </x:c>
      <x:c r="F314" s="27" t="str">
        <x:v>B/C</x:v>
      </x:c>
      <x:c r="G314" s="27" t="str">
        <x:v>Title/abstract-screened research source</x:v>
      </x:c>
      <x:c r="H314" s="27" t="str">
        <x:v>Consensus-prior</x:v>
      </x:c>
      <x:c r="I314" s="27" t="str">
        <x:v>https://consensus.app/papers/details/d1dff2eb42a653cdaaddf11af27bf143/?utm_source=chatgpt</x:v>
      </x:c>
      <x:c r="J314" s="27" t="n">
        <x:v>3</x:v>
      </x:c>
      <x:c r="K314" s="27" t="n">
        <x:v>3</x:v>
      </x:c>
      <x:c r="L314" s="27" t="n">
        <x:v>3</x:v>
      </x:c>
      <x:c r="M314" s="27" t="n">
        <x:v>2</x:v>
      </x:c>
      <x:c r="N314" s="27" t="n">
        <x:v>1</x:v>
      </x:c>
      <x:c r="O314" s="27" t="n">
        <x:f>SUM(J314:N314)</x:f>
        <x:v>12</x:v>
      </x:c>
      <x:c r="P314" s="27" t="str">
        <x:v>NO</x:v>
      </x:c>
      <x:c r="Q314" s="27" t="str"/>
      <x:c r="R314" s="27" t="str">
        <x:f>IF(B314="Spine","INCLUDE",IF(OR(O314&gt;=7,P314="YES"),"INCLUDE","HOLD"))</x:f>
        <x:v>INCLUDE</x:v>
      </x:c>
      <x:c r="S314" s="27" t="str">
        <x:v>Supporting corpus; exact numerical claims require publication-level lock. Included after relevance screen; not automatically a central lecture citation.</x:v>
      </x:c>
      <x:c r="T314" s="27" t="str">
        <x:v>SUP145</x:v>
      </x:c>
      <x:c r="U314" s="27" t="str">
        <x:v>a systematic review of inter brain synchrony and psychological conditions</x:v>
      </x:c>
    </x:row>
    <x:row r="315">
      <x:c r="A315" s="27" t="str">
        <x:v>L312</x:v>
      </x:c>
      <x:c r="B315" s="27" t="str">
        <x:v>Supporting</x:v>
      </x:c>
      <x:c r="C315" s="27" t="str">
        <x:v>Synchrony/Family</x:v>
      </x:c>
      <x:c r="D315" s="27" t="str">
        <x:v>Visualizing the invisible tie: Linking parent-child neural synchrony to attachment representations.</x:v>
      </x:c>
      <x:c r="E315" s="27" t="str">
        <x:v>Nguyen et al.</x:v>
      </x:c>
      <x:c r="F315" s="27" t="str">
        <x:v>B/C</x:v>
      </x:c>
      <x:c r="G315" s="27" t="str">
        <x:v>Title/abstract-screened research source</x:v>
      </x:c>
      <x:c r="H315" s="27" t="str">
        <x:v>Consensus-prior</x:v>
      </x:c>
      <x:c r="I315" s="27" t="str">
        <x:v>https://consensus.app/papers/details/c6f29473b0e35b3990982afc738f3cc8/?utm_source=chatgpt</x:v>
      </x:c>
      <x:c r="J315" s="27" t="n">
        <x:v>3</x:v>
      </x:c>
      <x:c r="K315" s="27" t="n">
        <x:v>2</x:v>
      </x:c>
      <x:c r="L315" s="27" t="n">
        <x:v>3</x:v>
      </x:c>
      <x:c r="M315" s="27" t="n">
        <x:v>0</x:v>
      </x:c>
      <x:c r="N315" s="27" t="n">
        <x:v>1</x:v>
      </x:c>
      <x:c r="O315" s="27" t="n">
        <x:f>SUM(J315:N315)</x:f>
        <x:v>9</x:v>
      </x:c>
      <x:c r="P315" s="27" t="str">
        <x:v>NO</x:v>
      </x:c>
      <x:c r="Q315" s="27" t="str"/>
      <x:c r="R315" s="27" t="str">
        <x:f>IF(B315="Spine","INCLUDE",IF(OR(O315&gt;=7,P315="YES"),"INCLUDE","HOLD"))</x:f>
        <x:v>INCLUDE</x:v>
      </x:c>
      <x:c r="S315" s="27" t="str">
        <x:v>Supporting corpus; exact numerical claims require publication-level lock. Included after relevance screen; not automatically a central lecture citation.</x:v>
      </x:c>
      <x:c r="T315" s="27" t="str">
        <x:v>SUP146</x:v>
      </x:c>
      <x:c r="U315" s="27" t="str">
        <x:v>visualizing the invisible tie linking parent child neural synchrony to attachment representations</x:v>
      </x:c>
    </x:row>
    <x:row r="316">
      <x:c r="A316" s="27" t="str">
        <x:v>L313</x:v>
      </x:c>
      <x:c r="B316" s="27" t="str">
        <x:v>Supporting</x:v>
      </x:c>
      <x:c r="C316" s="27" t="str">
        <x:v>Synchrony/Family</x:v>
      </x:c>
      <x:c r="D316" s="27" t="str">
        <x:v>How parent–child brain-to-brain synchrony can inform the study of child development</x:v>
      </x:c>
      <x:c r="E316" s="27" t="str">
        <x:v>Alonso et al.</x:v>
      </x:c>
      <x:c r="F316" s="27" t="str">
        <x:v>B/C</x:v>
      </x:c>
      <x:c r="G316" s="27" t="str">
        <x:v>Title/abstract-screened research source</x:v>
      </x:c>
      <x:c r="H316" s="27" t="str">
        <x:v>Consensus-prior</x:v>
      </x:c>
      <x:c r="I316" s="27" t="str">
        <x:v>https://consensus.app/papers/details/d00639a4a41053f5825c55f63fbe2240/?utm_source=chatgpt</x:v>
      </x:c>
      <x:c r="J316" s="27" t="n">
        <x:v>3</x:v>
      </x:c>
      <x:c r="K316" s="27" t="n">
        <x:v>2</x:v>
      </x:c>
      <x:c r="L316" s="27" t="n">
        <x:v>3</x:v>
      </x:c>
      <x:c r="M316" s="27" t="n">
        <x:v>0</x:v>
      </x:c>
      <x:c r="N316" s="27" t="n">
        <x:v>1</x:v>
      </x:c>
      <x:c r="O316" s="27" t="n">
        <x:f>SUM(J316:N316)</x:f>
        <x:v>9</x:v>
      </x:c>
      <x:c r="P316" s="27" t="str">
        <x:v>NO</x:v>
      </x:c>
      <x:c r="Q316" s="27" t="str"/>
      <x:c r="R316" s="27" t="str">
        <x:f>IF(B316="Spine","INCLUDE",IF(OR(O316&gt;=7,P316="YES"),"INCLUDE","HOLD"))</x:f>
        <x:v>INCLUDE</x:v>
      </x:c>
      <x:c r="S316" s="27" t="str">
        <x:v>Supporting corpus; exact numerical claims require publication-level lock. Included after relevance screen; not automatically a central lecture citation.</x:v>
      </x:c>
      <x:c r="T316" s="27" t="str">
        <x:v>SUP147</x:v>
      </x:c>
      <x:c r="U316" s="27" t="str">
        <x:v>how parent child brain to brain synchrony can inform the study of child development</x:v>
      </x:c>
    </x:row>
    <x:row r="317">
      <x:c r="A317" s="27" t="str">
        <x:v>L314</x:v>
      </x:c>
      <x:c r="B317" s="27" t="str">
        <x:v>Supporting</x:v>
      </x:c>
      <x:c r="C317" s="27" t="str">
        <x:v>Synchrony/Family</x:v>
      </x:c>
      <x:c r="D317" s="27" t="str">
        <x:v>Parent–Child Neural Similarity and Synchrony: Toward an Integrative Framework</x:v>
      </x:c>
      <x:c r="E317" s="27" t="str">
        <x:v>Zhou et al.</x:v>
      </x:c>
      <x:c r="F317" s="27" t="str">
        <x:v>B/C</x:v>
      </x:c>
      <x:c r="G317" s="27" t="str">
        <x:v>Title/abstract-screened research source</x:v>
      </x:c>
      <x:c r="H317" s="27" t="str">
        <x:v>Consensus-prior</x:v>
      </x:c>
      <x:c r="I317" s="27" t="str">
        <x:v>https://consensus.app/papers/details/3298dad5d944512ebcb243f9e4e6e1f0/?utm_source=chatgpt</x:v>
      </x:c>
      <x:c r="J317" s="27" t="n">
        <x:v>3</x:v>
      </x:c>
      <x:c r="K317" s="27" t="n">
        <x:v>2</x:v>
      </x:c>
      <x:c r="L317" s="27" t="n">
        <x:v>3</x:v>
      </x:c>
      <x:c r="M317" s="27" t="n">
        <x:v>0</x:v>
      </x:c>
      <x:c r="N317" s="27" t="n">
        <x:v>1</x:v>
      </x:c>
      <x:c r="O317" s="27" t="n">
        <x:f>SUM(J317:N317)</x:f>
        <x:v>9</x:v>
      </x:c>
      <x:c r="P317" s="27" t="str">
        <x:v>NO</x:v>
      </x:c>
      <x:c r="Q317" s="27" t="str"/>
      <x:c r="R317" s="27" t="str">
        <x:f>IF(B317="Spine","INCLUDE",IF(OR(O317&gt;=7,P317="YES"),"INCLUDE","HOLD"))</x:f>
        <x:v>INCLUDE</x:v>
      </x:c>
      <x:c r="S317" s="27" t="str">
        <x:v>Supporting corpus; exact numerical claims require publication-level lock. Included after relevance screen; not automatically a central lecture citation.</x:v>
      </x:c>
      <x:c r="T317" s="27" t="str">
        <x:v>SUP148</x:v>
      </x:c>
      <x:c r="U317" s="27" t="str">
        <x:v>parent child neural similarity and synchrony toward an integrative framework</x:v>
      </x:c>
    </x:row>
    <x:row r="318">
      <x:c r="A318" s="27" t="str">
        <x:v>L315</x:v>
      </x:c>
      <x:c r="B318" s="27" t="str">
        <x:v>Supporting</x:v>
      </x:c>
      <x:c r="C318" s="27" t="str">
        <x:v>Social buffering/Preclinical</x:v>
      </x:c>
      <x:c r="D318" s="27" t="str">
        <x:v>Social Buffering of Stress in Rats: A Multisystem Meta-Analysis and Translational Framework for Stress Resilience.</x:v>
      </x:c>
      <x:c r="E318" s="27" t="str">
        <x:v>Sarapultsev et al.</x:v>
      </x:c>
      <x:c r="F318" s="27" t="str">
        <x:v>B/C</x:v>
      </x:c>
      <x:c r="G318" s="27" t="str">
        <x:v>Title/abstract-screened research source</x:v>
      </x:c>
      <x:c r="H318" s="27" t="str">
        <x:v>Consensus-prior</x:v>
      </x:c>
      <x:c r="I318" s="27" t="str">
        <x:v>https://consensus.app/papers/details/66bafa0952455727adc1acdd70a085d2/?utm_source=chatgpt</x:v>
      </x:c>
      <x:c r="J318" s="27" t="n">
        <x:v>3</x:v>
      </x:c>
      <x:c r="K318" s="27" t="n">
        <x:v>3</x:v>
      </x:c>
      <x:c r="L318" s="27" t="n">
        <x:v>3</x:v>
      </x:c>
      <x:c r="M318" s="27" t="n">
        <x:v>2</x:v>
      </x:c>
      <x:c r="N318" s="27" t="n">
        <x:v>1</x:v>
      </x:c>
      <x:c r="O318" s="27" t="n">
        <x:f>SUM(J318:N318)</x:f>
        <x:v>12</x:v>
      </x:c>
      <x:c r="P318" s="27" t="str">
        <x:v>NO</x:v>
      </x:c>
      <x:c r="Q318" s="27" t="str"/>
      <x:c r="R318" s="27" t="str">
        <x:f>IF(B318="Spine","INCLUDE",IF(OR(O318&gt;=7,P318="YES"),"INCLUDE","HOLD"))</x:f>
        <x:v>INCLUDE</x:v>
      </x:c>
      <x:c r="S318" s="27" t="str">
        <x:v>Supporting corpus; exact numerical claims require publication-level lock. Included after relevance screen; not automatically a central lecture citation.</x:v>
      </x:c>
      <x:c r="T318" s="27" t="str">
        <x:v>SUP149</x:v>
      </x:c>
      <x:c r="U318" s="27" t="str">
        <x:v>social buffering of stress in rats a multisystem meta analysis and translational framework for stress resilience</x:v>
      </x:c>
    </x:row>
    <x:row r="319">
      <x:c r="A319" s="27" t="str">
        <x:v>L316</x:v>
      </x:c>
      <x:c r="B319" s="27" t="str">
        <x:v>Supporting</x:v>
      </x:c>
      <x:c r="C319" s="27" t="str">
        <x:v>Therapy</x:v>
      </x:c>
      <x:c r="D319" s="27" t="str">
        <x:v>Meta-Analysis of the Prospective Relation Between Alliance and Outcome in Child and Adolescent Psychotherapy</x:v>
      </x:c>
      <x:c r="E319" s="27" t="str">
        <x:v>Karver et al.</x:v>
      </x:c>
      <x:c r="F319" s="27" t="str">
        <x:v>B/C</x:v>
      </x:c>
      <x:c r="G319" s="27" t="str">
        <x:v>Title/abstract-screened research source</x:v>
      </x:c>
      <x:c r="H319" s="27" t="str">
        <x:v>Consensus-prior</x:v>
      </x:c>
      <x:c r="I319" s="27" t="str">
        <x:v>https://consensus.app/papers/details/5f51da7349055785a909e3fd26d80ac0/?utm_source=chatgpt</x:v>
      </x:c>
      <x:c r="J319" s="27" t="n">
        <x:v>3</x:v>
      </x:c>
      <x:c r="K319" s="27" t="n">
        <x:v>3</x:v>
      </x:c>
      <x:c r="L319" s="27" t="n">
        <x:v>1</x:v>
      </x:c>
      <x:c r="M319" s="27" t="n">
        <x:v>2</x:v>
      </x:c>
      <x:c r="N319" s="27" t="n">
        <x:v>1</x:v>
      </x:c>
      <x:c r="O319" s="27" t="n">
        <x:f>SUM(J319:N319)</x:f>
        <x:v>10</x:v>
      </x:c>
      <x:c r="P319" s="27" t="str">
        <x:v>NO</x:v>
      </x:c>
      <x:c r="Q319" s="27" t="str"/>
      <x:c r="R319" s="27" t="str">
        <x:f>IF(B319="Spine","INCLUDE",IF(OR(O319&gt;=7,P319="YES"),"INCLUDE","HOLD"))</x:f>
        <x:v>INCLUDE</x:v>
      </x:c>
      <x:c r="S319" s="27" t="str">
        <x:v>Supporting corpus; exact numerical claims require publication-level lock. Included after relevance screen; not automatically a central lecture citation.</x:v>
      </x:c>
      <x:c r="T319" s="27" t="str">
        <x:v>SUP150</x:v>
      </x:c>
      <x:c r="U319" s="27" t="str">
        <x:v>meta analysis of the prospective relation between alliance and outcome in child and adolescent psychotherapy</x:v>
      </x:c>
    </x:row>
    <x:row r="320">
      <x:c r="A320" s="27" t="str">
        <x:v>L317</x:v>
      </x:c>
      <x:c r="B320" s="27" t="str">
        <x:v>Supporting</x:v>
      </x:c>
      <x:c r="C320" s="27" t="str">
        <x:v>Therapy</x:v>
      </x:c>
      <x:c r="D320" s="27" t="str">
        <x:v>The alliance-outcome relationship in individual psychosocial treatment for schizophrenia and early psychosis: A meta-analysis.</x:v>
      </x:c>
      <x:c r="E320" s="27" t="str">
        <x:v>Browne et al.</x:v>
      </x:c>
      <x:c r="F320" s="27" t="str">
        <x:v>B/C</x:v>
      </x:c>
      <x:c r="G320" s="27" t="str">
        <x:v>Title/abstract-screened research source</x:v>
      </x:c>
      <x:c r="H320" s="27" t="str">
        <x:v>Consensus-prior</x:v>
      </x:c>
      <x:c r="I320" s="27" t="str">
        <x:v>https://consensus.app/papers/details/36a82b66f83d5b4e839c672620ed60d0/?utm_source=chatgpt</x:v>
      </x:c>
      <x:c r="J320" s="27" t="n">
        <x:v>3</x:v>
      </x:c>
      <x:c r="K320" s="27" t="n">
        <x:v>3</x:v>
      </x:c>
      <x:c r="L320" s="27" t="n">
        <x:v>1</x:v>
      </x:c>
      <x:c r="M320" s="27" t="n">
        <x:v>2</x:v>
      </x:c>
      <x:c r="N320" s="27" t="n">
        <x:v>1</x:v>
      </x:c>
      <x:c r="O320" s="27" t="n">
        <x:f>SUM(J320:N320)</x:f>
        <x:v>10</x:v>
      </x:c>
      <x:c r="P320" s="27" t="str">
        <x:v>NO</x:v>
      </x:c>
      <x:c r="Q320" s="27" t="str"/>
      <x:c r="R320" s="27" t="str">
        <x:f>IF(B320="Spine","INCLUDE",IF(OR(O320&gt;=7,P320="YES"),"INCLUDE","HOLD"))</x:f>
        <x:v>INCLUDE</x:v>
      </x:c>
      <x:c r="S320" s="27" t="str">
        <x:v>Supporting corpus; exact numerical claims require publication-level lock. Included after relevance screen; not automatically a central lecture citation.</x:v>
      </x:c>
      <x:c r="T320" s="27" t="str">
        <x:v>SUP151</x:v>
      </x:c>
      <x:c r="U320" s="27" t="str">
        <x:v>the alliance outcome relationship in individual psychosocial treatment for schizophrenia and early psychosis a meta analysis</x:v>
      </x:c>
    </x:row>
    <x:row r="321">
      <x:c r="A321" s="27" t="str">
        <x:v>L318</x:v>
      </x:c>
      <x:c r="B321" s="27" t="str">
        <x:v>Supporting</x:v>
      </x:c>
      <x:c r="C321" s="27" t="str">
        <x:v>Therapy</x:v>
      </x:c>
      <x:c r="D321" s="27" t="str">
        <x:v>Systematic review and meta-analysis of therapeutic alliance, engagement, and outcome in psychological therapies for psychosis.</x:v>
      </x:c>
      <x:c r="E321" s="27" t="str">
        <x:v>Bourke et al.</x:v>
      </x:c>
      <x:c r="F321" s="27" t="str">
        <x:v>B/C</x:v>
      </x:c>
      <x:c r="G321" s="27" t="str">
        <x:v>Title/abstract-screened research source</x:v>
      </x:c>
      <x:c r="H321" s="27" t="str">
        <x:v>Consensus-prior</x:v>
      </x:c>
      <x:c r="I321" s="27" t="str">
        <x:v>https://consensus.app/papers/details/65b688fad05453149df7f9a37bfeb94e/?utm_source=chatgpt</x:v>
      </x:c>
      <x:c r="J321" s="27" t="n">
        <x:v>3</x:v>
      </x:c>
      <x:c r="K321" s="27" t="n">
        <x:v>3</x:v>
      </x:c>
      <x:c r="L321" s="27" t="n">
        <x:v>1</x:v>
      </x:c>
      <x:c r="M321" s="27" t="n">
        <x:v>2</x:v>
      </x:c>
      <x:c r="N321" s="27" t="n">
        <x:v>1</x:v>
      </x:c>
      <x:c r="O321" s="27" t="n">
        <x:f>SUM(J321:N321)</x:f>
        <x:v>10</x:v>
      </x:c>
      <x:c r="P321" s="27" t="str">
        <x:v>NO</x:v>
      </x:c>
      <x:c r="Q321" s="27" t="str"/>
      <x:c r="R321" s="27" t="str">
        <x:f>IF(B321="Spine","INCLUDE",IF(OR(O321&gt;=7,P321="YES"),"INCLUDE","HOLD"))</x:f>
        <x:v>INCLUDE</x:v>
      </x:c>
      <x:c r="S321" s="27" t="str">
        <x:v>Supporting corpus; exact numerical claims require publication-level lock. Included after relevance screen; not automatically a central lecture citation.</x:v>
      </x:c>
      <x:c r="T321" s="27" t="str">
        <x:v>SUP152</x:v>
      </x:c>
      <x:c r="U321" s="27" t="str">
        <x:v>systematic review and meta analysis of therapeutic alliance engagement and outcome in psychological therapies for psychosis</x:v>
      </x:c>
    </x:row>
    <x:row r="322">
      <x:c r="A322" s="27" t="str">
        <x:v>L319</x:v>
      </x:c>
      <x:c r="B322" s="27" t="str">
        <x:v>Supporting</x:v>
      </x:c>
      <x:c r="C322" s="27" t="str">
        <x:v>Therapy</x:v>
      </x:c>
      <x:c r="D322" s="27" t="str">
        <x:v>The alliance-outcome association in group interventions: A multilevel meta-analysis.</x:v>
      </x:c>
      <x:c r="E322" s="27" t="str">
        <x:v>Lo Coco et al.</x:v>
      </x:c>
      <x:c r="F322" s="27" t="str">
        <x:v>B/C</x:v>
      </x:c>
      <x:c r="G322" s="27" t="str">
        <x:v>Title/abstract-screened research source</x:v>
      </x:c>
      <x:c r="H322" s="27" t="str">
        <x:v>Consensus-prior</x:v>
      </x:c>
      <x:c r="I322" s="27" t="str">
        <x:v>https://consensus.app/papers/details/2b585ebb890a57beb69ced668ea46220/?utm_source=chatgpt</x:v>
      </x:c>
      <x:c r="J322" s="27" t="n">
        <x:v>3</x:v>
      </x:c>
      <x:c r="K322" s="27" t="n">
        <x:v>3</x:v>
      </x:c>
      <x:c r="L322" s="27" t="n">
        <x:v>1</x:v>
      </x:c>
      <x:c r="M322" s="27" t="n">
        <x:v>2</x:v>
      </x:c>
      <x:c r="N322" s="27" t="n">
        <x:v>1</x:v>
      </x:c>
      <x:c r="O322" s="27" t="n">
        <x:f>SUM(J322:N322)</x:f>
        <x:v>10</x:v>
      </x:c>
      <x:c r="P322" s="27" t="str">
        <x:v>NO</x:v>
      </x:c>
      <x:c r="Q322" s="27" t="str"/>
      <x:c r="R322" s="27" t="str">
        <x:f>IF(B322="Spine","INCLUDE",IF(OR(O322&gt;=7,P322="YES"),"INCLUDE","HOLD"))</x:f>
        <x:v>INCLUDE</x:v>
      </x:c>
      <x:c r="S322" s="27" t="str">
        <x:v>Supporting corpus; exact numerical claims require publication-level lock. Included after relevance screen; not automatically a central lecture citation.</x:v>
      </x:c>
      <x:c r="T322" s="27" t="str">
        <x:v>SUP153</x:v>
      </x:c>
      <x:c r="U322" s="27" t="str">
        <x:v>the alliance outcome association in group interventions a multilevel meta analysis</x:v>
      </x:c>
    </x:row>
    <x:row r="323">
      <x:c r="A323" s="27" t="str">
        <x:v>L320</x:v>
      </x:c>
      <x:c r="B323" s="27" t="str">
        <x:v>Supporting</x:v>
      </x:c>
      <x:c r="C323" s="27" t="str">
        <x:v>Therapy</x:v>
      </x:c>
      <x:c r="D323" s="27" t="str">
        <x:v>The effects of cultural humility on therapeutic alliance and psychotherapy outcomes: A systematic review and meta-analysis</x:v>
      </x:c>
      <x:c r="E323" s="27" t="str">
        <x:v>Orlowski et al.</x:v>
      </x:c>
      <x:c r="F323" s="27" t="str">
        <x:v>B/C</x:v>
      </x:c>
      <x:c r="G323" s="27" t="str">
        <x:v>Title/abstract-screened research source</x:v>
      </x:c>
      <x:c r="H323" s="27" t="str">
        <x:v>Consensus-prior</x:v>
      </x:c>
      <x:c r="I323" s="27" t="str">
        <x:v>https://consensus.app/papers/details/185a5280fe84596083b5d46aa37d077e/?utm_source=chatgpt</x:v>
      </x:c>
      <x:c r="J323" s="27" t="n">
        <x:v>3</x:v>
      </x:c>
      <x:c r="K323" s="27" t="n">
        <x:v>3</x:v>
      </x:c>
      <x:c r="L323" s="27" t="n">
        <x:v>1</x:v>
      </x:c>
      <x:c r="M323" s="27" t="n">
        <x:v>2</x:v>
      </x:c>
      <x:c r="N323" s="27" t="n">
        <x:v>1</x:v>
      </x:c>
      <x:c r="O323" s="27" t="n">
        <x:f>SUM(J323:N323)</x:f>
        <x:v>10</x:v>
      </x:c>
      <x:c r="P323" s="27" t="str">
        <x:v>NO</x:v>
      </x:c>
      <x:c r="Q323" s="27" t="str"/>
      <x:c r="R323" s="27" t="str">
        <x:f>IF(B323="Spine","INCLUDE",IF(OR(O323&gt;=7,P323="YES"),"INCLUDE","HOLD"))</x:f>
        <x:v>INCLUDE</x:v>
      </x:c>
      <x:c r="S323" s="27" t="str">
        <x:v>Supporting corpus; exact numerical claims require publication-level lock. Included after relevance screen; not automatically a central lecture citation.</x:v>
      </x:c>
      <x:c r="T323" s="27" t="str">
        <x:v>SUP154</x:v>
      </x:c>
      <x:c r="U323" s="27" t="str">
        <x:v>the effects of cultural humility on therapeutic alliance and psychotherapy outcomes a systematic review and meta analysis</x:v>
      </x:c>
    </x:row>
    <x:row r="324">
      <x:c r="A324" s="27" t="str">
        <x:v>L321</x:v>
      </x:c>
      <x:c r="B324" s="27" t="str">
        <x:v>Supporting</x:v>
      </x:c>
      <x:c r="C324" s="27" t="str">
        <x:v>Therapy</x:v>
      </x:c>
      <x:c r="D324" s="27" t="str">
        <x:v>A meta-analysis of the relation between therapeutic alliance and treatment outcome in eating disorders</x:v>
      </x:c>
      <x:c r="E324" s="27" t="str">
        <x:v>Graves et al.</x:v>
      </x:c>
      <x:c r="F324" s="27" t="str">
        <x:v>B/C</x:v>
      </x:c>
      <x:c r="G324" s="27" t="str">
        <x:v>Title/abstract-screened research source</x:v>
      </x:c>
      <x:c r="H324" s="27" t="str">
        <x:v>Consensus-prior</x:v>
      </x:c>
      <x:c r="I324" s="27" t="str">
        <x:v>https://consensus.app/papers/details/6d109174ee9f5072b3608a6944c9b156/?utm_source=chatgpt</x:v>
      </x:c>
      <x:c r="J324" s="27" t="n">
        <x:v>3</x:v>
      </x:c>
      <x:c r="K324" s="27" t="n">
        <x:v>3</x:v>
      </x:c>
      <x:c r="L324" s="27" t="n">
        <x:v>1</x:v>
      </x:c>
      <x:c r="M324" s="27" t="n">
        <x:v>2</x:v>
      </x:c>
      <x:c r="N324" s="27" t="n">
        <x:v>1</x:v>
      </x:c>
      <x:c r="O324" s="27" t="n">
        <x:f>SUM(J324:N324)</x:f>
        <x:v>10</x:v>
      </x:c>
      <x:c r="P324" s="27" t="str">
        <x:v>NO</x:v>
      </x:c>
      <x:c r="Q324" s="27" t="str"/>
      <x:c r="R324" s="27" t="str">
        <x:f>IF(B324="Spine","INCLUDE",IF(OR(O324&gt;=7,P324="YES"),"INCLUDE","HOLD"))</x:f>
        <x:v>INCLUDE</x:v>
      </x:c>
      <x:c r="S324" s="27" t="str">
        <x:v>Supporting corpus; exact numerical claims require publication-level lock. Included after relevance screen; not automatically a central lecture citation.</x:v>
      </x:c>
      <x:c r="T324" s="27" t="str">
        <x:v>SUP155</x:v>
      </x:c>
      <x:c r="U324" s="27" t="str">
        <x:v>a meta analysis of the relation between therapeutic alliance and treatment outcome in eating disorders</x:v>
      </x:c>
    </x:row>
    <x:row r="325">
      <x:c r="A325" s="27" t="str">
        <x:v>L322</x:v>
      </x:c>
      <x:c r="B325" s="27" t="str">
        <x:v>Supporting</x:v>
      </x:c>
      <x:c r="C325" s="27" t="str">
        <x:v>Therapy</x:v>
      </x:c>
      <x:c r="D325" s="27" t="str">
        <x:v>Repairing alliance ruptures.</x:v>
      </x:c>
      <x:c r="E325" s="27" t="str">
        <x:v>Safran, Muran, Eubanks-Carter</x:v>
      </x:c>
      <x:c r="F325" s="27" t="str">
        <x:v>B/C</x:v>
      </x:c>
      <x:c r="G325" s="27" t="str">
        <x:v>Title/abstract-screened research source</x:v>
      </x:c>
      <x:c r="H325" s="27" t="str">
        <x:v>Consensus-prior</x:v>
      </x:c>
      <x:c r="I325" s="27" t="str">
        <x:v>https://consensus.app/papers/details/9aec4aadd4d75a63ad86c7b18c55de36/?utm_source=chatgpt</x:v>
      </x:c>
      <x:c r="J325" s="27" t="n">
        <x:v>3</x:v>
      </x:c>
      <x:c r="K325" s="27" t="n">
        <x:v>1</x:v>
      </x:c>
      <x:c r="L325" s="27" t="n">
        <x:v>1</x:v>
      </x:c>
      <x:c r="M325" s="27" t="n">
        <x:v>0</x:v>
      </x:c>
      <x:c r="N325" s="27" t="n">
        <x:v>1</x:v>
      </x:c>
      <x:c r="O325" s="27" t="n">
        <x:f>SUM(J325:N325)</x:f>
        <x:v>6</x:v>
      </x:c>
      <x:c r="P325" s="27" t="str">
        <x:v>YES</x:v>
      </x:c>
      <x:c r="Q325" s="27" t="str">
        <x:v>Historical rupture-repair anchor retained for continuity with later meta-analytic evidence.</x:v>
      </x:c>
      <x:c r="R325" s="27" t="str">
        <x:f>IF(B325="Spine","INCLUDE",IF(OR(O325&gt;=7,P325="YES"),"INCLUDE","HOLD"))</x:f>
        <x:v>INCLUDE</x:v>
      </x:c>
      <x:c r="S325" s="27" t="str">
        <x:v>Supporting corpus; exact numerical claims require publication-level lock. Included after relevance screen; not automatically a central lecture citation.</x:v>
      </x:c>
      <x:c r="T325" s="27" t="str">
        <x:v>SUP156</x:v>
      </x:c>
      <x:c r="U325" s="27" t="str">
        <x:v>repairing alliance ruptures</x:v>
      </x:c>
    </x:row>
    <x:row r="326">
      <x:c r="A326" s="27" t="str">
        <x:v>L323</x:v>
      </x:c>
      <x:c r="B326" s="27" t="str">
        <x:v>Supporting</x:v>
      </x:c>
      <x:c r="C326" s="27" t="str">
        <x:v>PTSD/Social support</x:v>
      </x:c>
      <x:c r="D326" s="27" t="str">
        <x:v>Self-reported PTSD symptoms and social support in U.S. military service members and veterans: a meta-analysis</x:v>
      </x:c>
      <x:c r="E326" s="27" t="str">
        <x:v>Blais et al.</x:v>
      </x:c>
      <x:c r="F326" s="27" t="str">
        <x:v>B/C</x:v>
      </x:c>
      <x:c r="G326" s="27" t="str">
        <x:v>Title/abstract-screened research source</x:v>
      </x:c>
      <x:c r="H326" s="27" t="str">
        <x:v>Consensus-prior</x:v>
      </x:c>
      <x:c r="I326" s="27" t="str">
        <x:v>https://consensus.app/papers/details/a5e8be7e80775e7087d5ab4a00b4ad25/?utm_source=chatgpt</x:v>
      </x:c>
      <x:c r="J326" s="27" t="n">
        <x:v>2</x:v>
      </x:c>
      <x:c r="K326" s="27" t="n">
        <x:v>3</x:v>
      </x:c>
      <x:c r="L326" s="27" t="n">
        <x:v>1</x:v>
      </x:c>
      <x:c r="M326" s="27" t="n">
        <x:v>2</x:v>
      </x:c>
      <x:c r="N326" s="27" t="n">
        <x:v>1</x:v>
      </x:c>
      <x:c r="O326" s="27" t="n">
        <x:f>SUM(J326:N326)</x:f>
        <x:v>9</x:v>
      </x:c>
      <x:c r="P326" s="27" t="str">
        <x:v>NO</x:v>
      </x:c>
      <x:c r="Q326" s="27" t="str"/>
      <x:c r="R326" s="27" t="str">
        <x:f>IF(B326="Spine","INCLUDE",IF(OR(O326&gt;=7,P326="YES"),"INCLUDE","HOLD"))</x:f>
        <x:v>INCLUDE</x:v>
      </x:c>
      <x:c r="S326" s="27" t="str">
        <x:v>Supporting corpus; exact numerical claims require publication-level lock. Included after relevance screen; not automatically a central lecture citation.</x:v>
      </x:c>
      <x:c r="T326" s="27" t="str">
        <x:v>SUP157</x:v>
      </x:c>
      <x:c r="U326" s="27" t="str">
        <x:v>self reported ptsd symptoms and social support in u s military service members and veterans a meta analysis</x:v>
      </x:c>
    </x:row>
    <x:row r="327">
      <x:c r="A327" s="27" t="str">
        <x:v>L324</x:v>
      </x:c>
      <x:c r="B327" s="27" t="str">
        <x:v>Supporting</x:v>
      </x:c>
      <x:c r="C327" s="27" t="str">
        <x:v>PTSD/Social support</x:v>
      </x:c>
      <x:c r="D327" s="27" t="str">
        <x:v>The correlation between social support and post-traumatic stress disorder in children and adolescents: A meta-analysis.</x:v>
      </x:c>
      <x:c r="E327" s="27" t="str">
        <x:v>Allen et al.</x:v>
      </x:c>
      <x:c r="F327" s="27" t="str">
        <x:v>B/C</x:v>
      </x:c>
      <x:c r="G327" s="27" t="str">
        <x:v>Title/abstract-screened research source</x:v>
      </x:c>
      <x:c r="H327" s="27" t="str">
        <x:v>Consensus-prior</x:v>
      </x:c>
      <x:c r="I327" s="27" t="str">
        <x:v>https://consensus.app/papers/details/8687ff67281d55a590108120b946acf2/?utm_source=chatgpt</x:v>
      </x:c>
      <x:c r="J327" s="27" t="n">
        <x:v>2</x:v>
      </x:c>
      <x:c r="K327" s="27" t="n">
        <x:v>3</x:v>
      </x:c>
      <x:c r="L327" s="27" t="n">
        <x:v>1</x:v>
      </x:c>
      <x:c r="M327" s="27" t="n">
        <x:v>2</x:v>
      </x:c>
      <x:c r="N327" s="27" t="n">
        <x:v>1</x:v>
      </x:c>
      <x:c r="O327" s="27" t="n">
        <x:f>SUM(J327:N327)</x:f>
        <x:v>9</x:v>
      </x:c>
      <x:c r="P327" s="27" t="str">
        <x:v>NO</x:v>
      </x:c>
      <x:c r="Q327" s="27" t="str"/>
      <x:c r="R327" s="27" t="str">
        <x:f>IF(B327="Spine","INCLUDE",IF(OR(O327&gt;=7,P327="YES"),"INCLUDE","HOLD"))</x:f>
        <x:v>INCLUDE</x:v>
      </x:c>
      <x:c r="S327" s="27" t="str">
        <x:v>Supporting corpus; exact numerical claims require publication-level lock. Included after relevance screen; not automatically a central lecture citation.</x:v>
      </x:c>
      <x:c r="T327" s="27" t="str">
        <x:v>SUP158</x:v>
      </x:c>
      <x:c r="U327" s="27" t="str">
        <x:v>the correlation between social support and post traumatic stress disorder in children and adolescents a meta analysis</x:v>
      </x:c>
    </x:row>
    <x:row r="328">
      <x:c r="A328" s="27" t="str">
        <x:v>L325</x:v>
      </x:c>
      <x:c r="B328" s="27" t="str">
        <x:v>Supporting</x:v>
      </x:c>
      <x:c r="C328" s="27" t="str">
        <x:v>PTSD/Social support</x:v>
      </x:c>
      <x:c r="D328" s="27" t="str">
        <x:v>The influence of social support on posttraumatic stress symptoms among children and adolescents: a scoping review and meta-analysis</x:v>
      </x:c>
      <x:c r="E328" s="27" t="str">
        <x:v>Xiong et al.</x:v>
      </x:c>
      <x:c r="F328" s="27" t="str">
        <x:v>B/C</x:v>
      </x:c>
      <x:c r="G328" s="27" t="str">
        <x:v>Title/abstract-screened research source</x:v>
      </x:c>
      <x:c r="H328" s="27" t="str">
        <x:v>Consensus-prior</x:v>
      </x:c>
      <x:c r="I328" s="27" t="str">
        <x:v>https://consensus.app/papers/details/579a9aad04295052915177ae0ebb0a0e/?utm_source=chatgpt</x:v>
      </x:c>
      <x:c r="J328" s="27" t="n">
        <x:v>2</x:v>
      </x:c>
      <x:c r="K328" s="27" t="n">
        <x:v>3</x:v>
      </x:c>
      <x:c r="L328" s="27" t="n">
        <x:v>1</x:v>
      </x:c>
      <x:c r="M328" s="27" t="n">
        <x:v>2</x:v>
      </x:c>
      <x:c r="N328" s="27" t="n">
        <x:v>1</x:v>
      </x:c>
      <x:c r="O328" s="27" t="n">
        <x:f>SUM(J328:N328)</x:f>
        <x:v>9</x:v>
      </x:c>
      <x:c r="P328" s="27" t="str">
        <x:v>NO</x:v>
      </x:c>
      <x:c r="Q328" s="27" t="str"/>
      <x:c r="R328" s="27" t="str">
        <x:f>IF(B328="Spine","INCLUDE",IF(OR(O328&gt;=7,P328="YES"),"INCLUDE","HOLD"))</x:f>
        <x:v>INCLUDE</x:v>
      </x:c>
      <x:c r="S328" s="27" t="str">
        <x:v>Supporting corpus; exact numerical claims require publication-level lock. Included after relevance screen; not automatically a central lecture citation.</x:v>
      </x:c>
      <x:c r="T328" s="27" t="str">
        <x:v>SUP159</x:v>
      </x:c>
      <x:c r="U328" s="27" t="str">
        <x:v>the influence of social support on posttraumatic stress symptoms among children and adolescents a scoping review and meta analysis</x:v>
      </x:c>
    </x:row>
    <x:row r="329">
      <x:c r="A329" s="27" t="str">
        <x:v>L326</x:v>
      </x:c>
      <x:c r="B329" s="27" t="str">
        <x:v>Supporting</x:v>
      </x:c>
      <x:c r="C329" s="27" t="str">
        <x:v>PTSD/Social support</x:v>
      </x:c>
      <x:c r="D329" s="27" t="str">
        <x:v>Level of perceived social support in combat-exposed military personnel: systematic review and meta-analysis</x:v>
      </x:c>
      <x:c r="E329" s="27" t="str">
        <x:v>Grover et al.</x:v>
      </x:c>
      <x:c r="F329" s="27" t="str">
        <x:v>B/C</x:v>
      </x:c>
      <x:c r="G329" s="27" t="str">
        <x:v>Title/abstract-screened research source</x:v>
      </x:c>
      <x:c r="H329" s="27" t="str">
        <x:v>Consensus-prior</x:v>
      </x:c>
      <x:c r="I329" s="27" t="str">
        <x:v>https://consensus.app/papers/details/7c1540580bca5388a9342cfe1e911f45/?utm_source=chatgpt</x:v>
      </x:c>
      <x:c r="J329" s="27" t="n">
        <x:v>2</x:v>
      </x:c>
      <x:c r="K329" s="27" t="n">
        <x:v>3</x:v>
      </x:c>
      <x:c r="L329" s="27" t="n">
        <x:v>1</x:v>
      </x:c>
      <x:c r="M329" s="27" t="n">
        <x:v>2</x:v>
      </x:c>
      <x:c r="N329" s="27" t="n">
        <x:v>1</x:v>
      </x:c>
      <x:c r="O329" s="27" t="n">
        <x:f>SUM(J329:N329)</x:f>
        <x:v>9</x:v>
      </x:c>
      <x:c r="P329" s="27" t="str">
        <x:v>NO</x:v>
      </x:c>
      <x:c r="Q329" s="27" t="str"/>
      <x:c r="R329" s="27" t="str">
        <x:f>IF(B329="Spine","INCLUDE",IF(OR(O329&gt;=7,P329="YES"),"INCLUDE","HOLD"))</x:f>
        <x:v>INCLUDE</x:v>
      </x:c>
      <x:c r="S329" s="27" t="str">
        <x:v>Supporting corpus; exact numerical claims require publication-level lock. Included after relevance screen; not automatically a central lecture citation.</x:v>
      </x:c>
      <x:c r="T329" s="27" t="str">
        <x:v>SUP160</x:v>
      </x:c>
      <x:c r="U329" s="27" t="str">
        <x:v>level of perceived social support in combat exposed military personnel systematic review and meta analysis</x:v>
      </x:c>
    </x:row>
    <x:row r="330">
      <x:c r="A330" s="27" t="str">
        <x:v>L327</x:v>
      </x:c>
      <x:c r="B330" s="27" t="str">
        <x:v>Supporting</x:v>
      </x:c>
      <x:c r="C330" s="27" t="str">
        <x:v>PTSD/Social support</x:v>
      </x:c>
      <x:c r="D330" s="27" t="str">
        <x:v>Social support and posttraumatic growth: A meta-analysis.</x:v>
      </x:c>
      <x:c r="E330" s="27" t="str">
        <x:v>Ning et al.</x:v>
      </x:c>
      <x:c r="F330" s="27" t="str">
        <x:v>B/C</x:v>
      </x:c>
      <x:c r="G330" s="27" t="str">
        <x:v>Title/abstract-screened research source</x:v>
      </x:c>
      <x:c r="H330" s="27" t="str">
        <x:v>Consensus-prior</x:v>
      </x:c>
      <x:c r="I330" s="27" t="str">
        <x:v>https://consensus.app/papers/details/f52c3d55cccf54dd988a97e7e3379335/?utm_source=chatgpt</x:v>
      </x:c>
      <x:c r="J330" s="27" t="n">
        <x:v>2</x:v>
      </x:c>
      <x:c r="K330" s="27" t="n">
        <x:v>3</x:v>
      </x:c>
      <x:c r="L330" s="27" t="n">
        <x:v>1</x:v>
      </x:c>
      <x:c r="M330" s="27" t="n">
        <x:v>2</x:v>
      </x:c>
      <x:c r="N330" s="27" t="n">
        <x:v>1</x:v>
      </x:c>
      <x:c r="O330" s="27" t="n">
        <x:f>SUM(J330:N330)</x:f>
        <x:v>9</x:v>
      </x:c>
      <x:c r="P330" s="27" t="str">
        <x:v>NO</x:v>
      </x:c>
      <x:c r="Q330" s="27" t="str"/>
      <x:c r="R330" s="27" t="str">
        <x:f>IF(B330="Spine","INCLUDE",IF(OR(O330&gt;=7,P330="YES"),"INCLUDE","HOLD"))</x:f>
        <x:v>INCLUDE</x:v>
      </x:c>
      <x:c r="S330" s="27" t="str">
        <x:v>Supporting corpus; exact numerical claims require publication-level lock. Included after relevance screen; not automatically a central lecture citation.</x:v>
      </x:c>
      <x:c r="T330" s="27" t="str">
        <x:v>SUP161</x:v>
      </x:c>
      <x:c r="U330" s="27" t="str">
        <x:v>social support and posttraumatic growth a meta analysis</x:v>
      </x:c>
    </x:row>
    <x:row r="331">
      <x:c r="A331" s="27" t="str">
        <x:v>L328</x:v>
      </x:c>
      <x:c r="B331" s="27" t="str">
        <x:v>Supporting</x:v>
      </x:c>
      <x:c r="C331" s="27" t="str">
        <x:v>PTSD/Social cognition</x:v>
      </x:c>
      <x:c r="D331" s="27" t="str">
        <x:v>Social Cognitive Performance in Posttraumatic Stress Disorder: A Meta-analysis.</x:v>
      </x:c>
      <x:c r="E331" s="27" t="str">
        <x:v>Janssen et al.</x:v>
      </x:c>
      <x:c r="F331" s="27" t="str">
        <x:v>B/C</x:v>
      </x:c>
      <x:c r="G331" s="27" t="str">
        <x:v>Title/abstract-screened research source</x:v>
      </x:c>
      <x:c r="H331" s="27" t="str">
        <x:v>Consensus-prior</x:v>
      </x:c>
      <x:c r="I331" s="27" t="str">
        <x:v>https://consensus.app/papers/details/c33c82e70cfd5fbe9822493d340452b8/?utm_source=chatgpt</x:v>
      </x:c>
      <x:c r="J331" s="27" t="n">
        <x:v>3</x:v>
      </x:c>
      <x:c r="K331" s="27" t="n">
        <x:v>3</x:v>
      </x:c>
      <x:c r="L331" s="27" t="n">
        <x:v>2</x:v>
      </x:c>
      <x:c r="M331" s="27" t="n">
        <x:v>2</x:v>
      </x:c>
      <x:c r="N331" s="27" t="n">
        <x:v>1</x:v>
      </x:c>
      <x:c r="O331" s="27" t="n">
        <x:f>SUM(J331:N331)</x:f>
        <x:v>11</x:v>
      </x:c>
      <x:c r="P331" s="27" t="str">
        <x:v>NO</x:v>
      </x:c>
      <x:c r="Q331" s="27" t="str"/>
      <x:c r="R331" s="27" t="str">
        <x:f>IF(B331="Spine","INCLUDE",IF(OR(O331&gt;=7,P331="YES"),"INCLUDE","HOLD"))</x:f>
        <x:v>INCLUDE</x:v>
      </x:c>
      <x:c r="S331" s="27" t="str">
        <x:v>Supporting corpus; exact numerical claims require publication-level lock. Included after relevance screen; not automatically a central lecture citation.</x:v>
      </x:c>
      <x:c r="T331" s="27" t="str">
        <x:v>SUP162</x:v>
      </x:c>
      <x:c r="U331" s="27" t="str">
        <x:v>social cognitive performance in posttraumatic stress disorder a meta analysis</x:v>
      </x:c>
    </x:row>
    <x:row r="332">
      <x:c r="A332" s="27" t="str">
        <x:v>L329</x:v>
      </x:c>
      <x:c r="B332" s="27" t="str">
        <x:v>Supporting</x:v>
      </x:c>
      <x:c r="C332" s="27" t="str">
        <x:v>Autonomic/HRV</x:v>
      </x:c>
      <x:c r="D332" s="27" t="str">
        <x:v>Is cardiac autonomic control affected in major depressive disorder? A systematic review of heart rate variability studies</x:v>
      </x:c>
      <x:c r="E332" s="27" t="str">
        <x:v>Goffi et al.</x:v>
      </x:c>
      <x:c r="F332" s="27" t="str">
        <x:v>B/C</x:v>
      </x:c>
      <x:c r="G332" s="27" t="str">
        <x:v>Title/abstract-screened research source</x:v>
      </x:c>
      <x:c r="H332" s="27" t="str">
        <x:v>Consensus-prior</x:v>
      </x:c>
      <x:c r="I332" s="27" t="str">
        <x:v>https://consensus.app/papers/details/e9660ae234a5595ea88aa3c20d4c9eeb/?utm_source=chatgpt</x:v>
      </x:c>
      <x:c r="J332" s="27" t="n">
        <x:v>2</x:v>
      </x:c>
      <x:c r="K332" s="27" t="n">
        <x:v>3</x:v>
      </x:c>
      <x:c r="L332" s="27" t="n">
        <x:v>1</x:v>
      </x:c>
      <x:c r="M332" s="27" t="n">
        <x:v>2</x:v>
      </x:c>
      <x:c r="N332" s="27" t="n">
        <x:v>1</x:v>
      </x:c>
      <x:c r="O332" s="27" t="n">
        <x:f>SUM(J332:N332)</x:f>
        <x:v>9</x:v>
      </x:c>
      <x:c r="P332" s="27" t="str">
        <x:v>NO</x:v>
      </x:c>
      <x:c r="Q332" s="27" t="str"/>
      <x:c r="R332" s="27" t="str">
        <x:f>IF(B332="Spine","INCLUDE",IF(OR(O332&gt;=7,P332="YES"),"INCLUDE","HOLD"))</x:f>
        <x:v>INCLUDE</x:v>
      </x:c>
      <x:c r="S332" s="27" t="str">
        <x:v>Supporting corpus; exact numerical claims require publication-level lock. Included after relevance screen; not automatically a central lecture citation.</x:v>
      </x:c>
      <x:c r="T332" s="27" t="str">
        <x:v>SUP163</x:v>
      </x:c>
      <x:c r="U332" s="27" t="str">
        <x:v>is cardiac autonomic control affected in major depressive disorder a systematic review of heart rate variability studies</x:v>
      </x:c>
    </x:row>
    <x:row r="333">
      <x:c r="A333" s="27" t="str">
        <x:v>L330</x:v>
      </x:c>
      <x:c r="B333" s="27" t="str">
        <x:v>Supporting</x:v>
      </x:c>
      <x:c r="C333" s="27" t="str">
        <x:v>Autonomic/HRV</x:v>
      </x:c>
      <x:c r="D333" s="27" t="str">
        <x:v>Heart Rate Variability Analyses in Parkinson’s Disease: A Systematic Review and Meta-Analysis</x:v>
      </x:c>
      <x:c r="E333" s="27" t="str">
        <x:v>Heimrich et al.</x:v>
      </x:c>
      <x:c r="F333" s="27" t="str">
        <x:v>B/C</x:v>
      </x:c>
      <x:c r="G333" s="27" t="str">
        <x:v>Title/abstract-screened research source</x:v>
      </x:c>
      <x:c r="H333" s="27" t="str">
        <x:v>Consensus-prior</x:v>
      </x:c>
      <x:c r="I333" s="27" t="str">
        <x:v>https://consensus.app/papers/details/cb16a46bb1df5485aa0f252571c2915e/?utm_source=chatgpt</x:v>
      </x:c>
      <x:c r="J333" s="27" t="n">
        <x:v>2</x:v>
      </x:c>
      <x:c r="K333" s="27" t="n">
        <x:v>3</x:v>
      </x:c>
      <x:c r="L333" s="27" t="n">
        <x:v>1</x:v>
      </x:c>
      <x:c r="M333" s="27" t="n">
        <x:v>2</x:v>
      </x:c>
      <x:c r="N333" s="27" t="n">
        <x:v>1</x:v>
      </x:c>
      <x:c r="O333" s="27" t="n">
        <x:f>SUM(J333:N333)</x:f>
        <x:v>9</x:v>
      </x:c>
      <x:c r="P333" s="27" t="str">
        <x:v>NO</x:v>
      </x:c>
      <x:c r="Q333" s="27" t="str"/>
      <x:c r="R333" s="27" t="str">
        <x:f>IF(B333="Spine","INCLUDE",IF(OR(O333&gt;=7,P333="YES"),"INCLUDE","HOLD"))</x:f>
        <x:v>INCLUDE</x:v>
      </x:c>
      <x:c r="S333" s="27" t="str">
        <x:v>Supporting corpus; exact numerical claims require publication-level lock. Included after relevance screen; not automatically a central lecture citation.</x:v>
      </x:c>
      <x:c r="T333" s="27" t="str">
        <x:v>SUP164</x:v>
      </x:c>
      <x:c r="U333" s="27" t="str">
        <x:v>heart rate variability analyses in parkinson s disease a systematic review and meta analysis</x:v>
      </x:c>
    </x:row>
    <x:row r="334">
      <x:c r="A334" s="27" t="str">
        <x:v>L331</x:v>
      </x:c>
      <x:c r="B334" s="27" t="str">
        <x:v>Supporting</x:v>
      </x:c>
      <x:c r="C334" s="27" t="str">
        <x:v>Autonomic/HRV</x:v>
      </x:c>
      <x:c r="D334" s="27" t="str">
        <x:v>Heart rate variability as a marker and predictor of inflammation, nosocomial infection, and sepsis - A systematic review.</x:v>
      </x:c>
      <x:c r="E334" s="27" t="str">
        <x:v>Adam et al.</x:v>
      </x:c>
      <x:c r="F334" s="27" t="str">
        <x:v>B/C</x:v>
      </x:c>
      <x:c r="G334" s="27" t="str">
        <x:v>Title/abstract-screened research source</x:v>
      </x:c>
      <x:c r="H334" s="27" t="str">
        <x:v>Consensus-prior</x:v>
      </x:c>
      <x:c r="I334" s="27" t="str">
        <x:v>https://consensus.app/papers/details/1bcdf9d229765363b2c440c4600c93c8/?utm_source=chatgpt</x:v>
      </x:c>
      <x:c r="J334" s="27" t="n">
        <x:v>2</x:v>
      </x:c>
      <x:c r="K334" s="27" t="n">
        <x:v>3</x:v>
      </x:c>
      <x:c r="L334" s="27" t="n">
        <x:v>1</x:v>
      </x:c>
      <x:c r="M334" s="27" t="n">
        <x:v>2</x:v>
      </x:c>
      <x:c r="N334" s="27" t="n">
        <x:v>1</x:v>
      </x:c>
      <x:c r="O334" s="27" t="n">
        <x:f>SUM(J334:N334)</x:f>
        <x:v>9</x:v>
      </x:c>
      <x:c r="P334" s="27" t="str">
        <x:v>NO</x:v>
      </x:c>
      <x:c r="Q334" s="27" t="str"/>
      <x:c r="R334" s="27" t="str">
        <x:f>IF(B334="Spine","INCLUDE",IF(OR(O334&gt;=7,P334="YES"),"INCLUDE","HOLD"))</x:f>
        <x:v>INCLUDE</x:v>
      </x:c>
      <x:c r="S334" s="27" t="str">
        <x:v>Supporting corpus; exact numerical claims require publication-level lock. Included after relevance screen; not automatically a central lecture citation.</x:v>
      </x:c>
      <x:c r="T334" s="27" t="str">
        <x:v>SUP165</x:v>
      </x:c>
      <x:c r="U334" s="27" t="str">
        <x:v>heart rate variability as a marker and predictor of inflammation nosocomial infection and sepsis a systematic review</x:v>
      </x:c>
    </x:row>
    <x:row r="335">
      <x:c r="A335" s="27" t="str">
        <x:v>L332</x:v>
      </x:c>
      <x:c r="B335" s="27" t="str">
        <x:v>Supporting</x:v>
      </x:c>
      <x:c r="C335" s="27" t="str">
        <x:v>Autonomic/HRV</x:v>
      </x:c>
      <x:c r="D335" s="27" t="str">
        <x:v>A systematic review and meta-analysis of heart rate variability in COPD</x:v>
      </x:c>
      <x:c r="E335" s="27" t="str">
        <x:v>Alqahtani et al.</x:v>
      </x:c>
      <x:c r="F335" s="27" t="str">
        <x:v>B/C</x:v>
      </x:c>
      <x:c r="G335" s="27" t="str">
        <x:v>Title/abstract-screened research source</x:v>
      </x:c>
      <x:c r="H335" s="27" t="str">
        <x:v>Consensus-prior</x:v>
      </x:c>
      <x:c r="I335" s="27" t="str">
        <x:v>https://consensus.app/papers/details/b352846c12ec5e25b0c02b919e8af9be/?utm_source=chatgpt</x:v>
      </x:c>
      <x:c r="J335" s="27" t="n">
        <x:v>2</x:v>
      </x:c>
      <x:c r="K335" s="27" t="n">
        <x:v>3</x:v>
      </x:c>
      <x:c r="L335" s="27" t="n">
        <x:v>1</x:v>
      </x:c>
      <x:c r="M335" s="27" t="n">
        <x:v>2</x:v>
      </x:c>
      <x:c r="N335" s="27" t="n">
        <x:v>1</x:v>
      </x:c>
      <x:c r="O335" s="27" t="n">
        <x:f>SUM(J335:N335)</x:f>
        <x:v>9</x:v>
      </x:c>
      <x:c r="P335" s="27" t="str">
        <x:v>NO</x:v>
      </x:c>
      <x:c r="Q335" s="27" t="str"/>
      <x:c r="R335" s="27" t="str">
        <x:f>IF(B335="Spine","INCLUDE",IF(OR(O335&gt;=7,P335="YES"),"INCLUDE","HOLD"))</x:f>
        <x:v>INCLUDE</x:v>
      </x:c>
      <x:c r="S335" s="27" t="str">
        <x:v>Supporting corpus; exact numerical claims require publication-level lock. Included after relevance screen; not automatically a central lecture citation.</x:v>
      </x:c>
      <x:c r="T335" s="27" t="str">
        <x:v>SUP166</x:v>
      </x:c>
      <x:c r="U335" s="27" t="str">
        <x:v>a systematic review and meta analysis of heart rate variability in copd</x:v>
      </x:c>
    </x:row>
    <x:row r="336">
      <x:c r="A336" s="27" t="str">
        <x:v>L333</x:v>
      </x:c>
      <x:c r="B336" s="27" t="str">
        <x:v>Supporting</x:v>
      </x:c>
      <x:c r="C336" s="27" t="str">
        <x:v>Autonomic/HRV</x:v>
      </x:c>
      <x:c r="D336" s="27" t="str">
        <x:v>Heart rate variability in critical care medicine: a systematic review</x:v>
      </x:c>
      <x:c r="E336" s="27" t="str">
        <x:v>Karmali et al.</x:v>
      </x:c>
      <x:c r="F336" s="27" t="str">
        <x:v>B/C</x:v>
      </x:c>
      <x:c r="G336" s="27" t="str">
        <x:v>Title/abstract-screened research source</x:v>
      </x:c>
      <x:c r="H336" s="27" t="str">
        <x:v>Consensus-prior</x:v>
      </x:c>
      <x:c r="I336" s="27" t="str">
        <x:v>https://consensus.app/papers/details/0f23f547ae795524a76188b92388b36b/?utm_source=chatgpt</x:v>
      </x:c>
      <x:c r="J336" s="27" t="n">
        <x:v>2</x:v>
      </x:c>
      <x:c r="K336" s="27" t="n">
        <x:v>3</x:v>
      </x:c>
      <x:c r="L336" s="27" t="n">
        <x:v>1</x:v>
      </x:c>
      <x:c r="M336" s="27" t="n">
        <x:v>2</x:v>
      </x:c>
      <x:c r="N336" s="27" t="n">
        <x:v>1</x:v>
      </x:c>
      <x:c r="O336" s="27" t="n">
        <x:f>SUM(J336:N336)</x:f>
        <x:v>9</x:v>
      </x:c>
      <x:c r="P336" s="27" t="str">
        <x:v>NO</x:v>
      </x:c>
      <x:c r="Q336" s="27" t="str"/>
      <x:c r="R336" s="27" t="str">
        <x:f>IF(B336="Spine","INCLUDE",IF(OR(O336&gt;=7,P336="YES"),"INCLUDE","HOLD"))</x:f>
        <x:v>INCLUDE</x:v>
      </x:c>
      <x:c r="S336" s="27" t="str">
        <x:v>Supporting corpus; exact numerical claims require publication-level lock. Included after relevance screen; not automatically a central lecture citation.</x:v>
      </x:c>
      <x:c r="T336" s="27" t="str">
        <x:v>SUP167</x:v>
      </x:c>
      <x:c r="U336" s="27" t="str">
        <x:v>heart rate variability in critical care medicine a systematic review</x:v>
      </x:c>
    </x:row>
    <x:row r="337">
      <x:c r="A337" s="27" t="str">
        <x:v>L334</x:v>
      </x:c>
      <x:c r="B337" s="27" t="str">
        <x:v>Supporting</x:v>
      </x:c>
      <x:c r="C337" s="27" t="str">
        <x:v>Polyvagal audit</x:v>
      </x:c>
      <x:c r="D337" s="27" t="str">
        <x:v>The polyvagal theory: phylogenetic substrates of a social nervous system.</x:v>
      </x:c>
      <x:c r="E337" s="27" t="str">
        <x:v>Porges</x:v>
      </x:c>
      <x:c r="F337" s="27" t="str">
        <x:v>B/C</x:v>
      </x:c>
      <x:c r="G337" s="27" t="str">
        <x:v>Title/abstract-screened research source</x:v>
      </x:c>
      <x:c r="H337" s="27" t="str">
        <x:v>Consensus-prior</x:v>
      </x:c>
      <x:c r="I337" s="27" t="str">
        <x:v>https://consensus.app/papers/details/9f288c748a095347a57e443273851b5a/?utm_source=chatgpt</x:v>
      </x:c>
      <x:c r="J337" s="27" t="n">
        <x:v>2</x:v>
      </x:c>
      <x:c r="K337" s="27" t="n">
        <x:v>1</x:v>
      </x:c>
      <x:c r="L337" s="27" t="n">
        <x:v>1</x:v>
      </x:c>
      <x:c r="M337" s="27" t="n">
        <x:v>0</x:v>
      </x:c>
      <x:c r="N337" s="27" t="n">
        <x:v>1</x:v>
      </x:c>
      <x:c r="O337" s="27" t="n">
        <x:f>SUM(J337:N337)</x:f>
        <x:v>5</x:v>
      </x:c>
      <x:c r="P337" s="27" t="str">
        <x:v>NO</x:v>
      </x:c>
      <x:c r="Q337" s="27" t="str"/>
      <x:c r="R337" s="27" t="str">
        <x:f>IF(B337="Spine","INCLUDE",IF(OR(O337&gt;=7,P337="YES"),"INCLUDE","HOLD"))</x:f>
        <x:v>HOLD</x:v>
      </x:c>
      <x:c r="S337" s="27" t="str">
        <x:v>Supporting corpus; exact numerical claims require publication-level lock. Included after relevance screen; not automatically a central lecture citation.</x:v>
      </x:c>
      <x:c r="T337" s="27" t="str">
        <x:v>SUP168</x:v>
      </x:c>
      <x:c r="U337" s="27" t="str">
        <x:v>the polyvagal theory phylogenetic substrates of a social nervous system</x:v>
      </x:c>
    </x:row>
    <x:row r="338">
      <x:c r="A338" s="27" t="str">
        <x:v>L335</x:v>
      </x:c>
      <x:c r="B338" s="27" t="str">
        <x:v>Supporting</x:v>
      </x:c>
      <x:c r="C338" s="27" t="str">
        <x:v>Polyvagal audit</x:v>
      </x:c>
      <x:c r="D338" s="27" t="str">
        <x:v>Polyvagal Theory: A biobehavioral journey to sociality</x:v>
      </x:c>
      <x:c r="E338" s="27" t="str">
        <x:v>Porges</x:v>
      </x:c>
      <x:c r="F338" s="27" t="str">
        <x:v>B/C</x:v>
      </x:c>
      <x:c r="G338" s="27" t="str">
        <x:v>Title/abstract-screened research source</x:v>
      </x:c>
      <x:c r="H338" s="27" t="str">
        <x:v>Consensus-prior</x:v>
      </x:c>
      <x:c r="I338" s="27" t="str">
        <x:v>https://consensus.app/papers/details/04716ee7cecb59778189e657bbfc1b0a/?utm_source=chatgpt</x:v>
      </x:c>
      <x:c r="J338" s="27" t="n">
        <x:v>2</x:v>
      </x:c>
      <x:c r="K338" s="27" t="n">
        <x:v>1</x:v>
      </x:c>
      <x:c r="L338" s="27" t="n">
        <x:v>1</x:v>
      </x:c>
      <x:c r="M338" s="27" t="n">
        <x:v>0</x:v>
      </x:c>
      <x:c r="N338" s="27" t="n">
        <x:v>1</x:v>
      </x:c>
      <x:c r="O338" s="27" t="n">
        <x:f>SUM(J338:N338)</x:f>
        <x:v>5</x:v>
      </x:c>
      <x:c r="P338" s="27" t="str">
        <x:v>NO</x:v>
      </x:c>
      <x:c r="Q338" s="27" t="str"/>
      <x:c r="R338" s="27" t="str">
        <x:f>IF(B338="Spine","INCLUDE",IF(OR(O338&gt;=7,P338="YES"),"INCLUDE","HOLD"))</x:f>
        <x:v>HOLD</x:v>
      </x:c>
      <x:c r="S338" s="27" t="str">
        <x:v>Supporting corpus; exact numerical claims require publication-level lock. Included after relevance screen; not automatically a central lecture citation.</x:v>
      </x:c>
      <x:c r="T338" s="27" t="str">
        <x:v>SUP169</x:v>
      </x:c>
      <x:c r="U338" s="27" t="str">
        <x:v>polyvagal theory a biobehavioral journey to sociality</x:v>
      </x:c>
    </x:row>
    <x:row r="339">
      <x:c r="A339" s="27" t="str">
        <x:v>L336</x:v>
      </x:c>
      <x:c r="B339" s="27" t="str">
        <x:v>Supporting</x:v>
      </x:c>
      <x:c r="C339" s="27" t="str">
        <x:v>Polyvagal audit</x:v>
      </x:c>
      <x:c r="D339" s="27" t="str">
        <x:v>The vagal paradox: A polyvagal solution</x:v>
      </x:c>
      <x:c r="E339" s="27" t="str">
        <x:v>Porges</x:v>
      </x:c>
      <x:c r="F339" s="27" t="str">
        <x:v>B/C</x:v>
      </x:c>
      <x:c r="G339" s="27" t="str">
        <x:v>Title/abstract-screened research source</x:v>
      </x:c>
      <x:c r="H339" s="27" t="str">
        <x:v>Consensus-prior</x:v>
      </x:c>
      <x:c r="I339" s="27" t="str">
        <x:v>https://consensus.app/papers/details/d15839f064ac507f97e52d6cc66b9b26/?utm_source=chatgpt</x:v>
      </x:c>
      <x:c r="J339" s="27" t="n">
        <x:v>2</x:v>
      </x:c>
      <x:c r="K339" s="27" t="n">
        <x:v>1</x:v>
      </x:c>
      <x:c r="L339" s="27" t="n">
        <x:v>1</x:v>
      </x:c>
      <x:c r="M339" s="27" t="n">
        <x:v>0</x:v>
      </x:c>
      <x:c r="N339" s="27" t="n">
        <x:v>1</x:v>
      </x:c>
      <x:c r="O339" s="27" t="n">
        <x:f>SUM(J339:N339)</x:f>
        <x:v>5</x:v>
      </x:c>
      <x:c r="P339" s="27" t="str">
        <x:v>NO</x:v>
      </x:c>
      <x:c r="Q339" s="27" t="str"/>
      <x:c r="R339" s="27" t="str">
        <x:f>IF(B339="Spine","INCLUDE",IF(OR(O339&gt;=7,P339="YES"),"INCLUDE","HOLD"))</x:f>
        <x:v>HOLD</x:v>
      </x:c>
      <x:c r="S339" s="27" t="str">
        <x:v>Supporting corpus; exact numerical claims require publication-level lock. Included after relevance screen; not automatically a central lecture citation.</x:v>
      </x:c>
      <x:c r="T339" s="27" t="str">
        <x:v>SUP170</x:v>
      </x:c>
      <x:c r="U339" s="27" t="str">
        <x:v>the vagal paradox a polyvagal solution</x:v>
      </x:c>
    </x:row>
    <x:row r="340">
      <x:c r="A340" s="27" t="str">
        <x:v>L337</x:v>
      </x:c>
      <x:c r="B340" s="27" t="str">
        <x:v>Supporting</x:v>
      </x:c>
      <x:c r="C340" s="27" t="str">
        <x:v>Polyvagal audit</x:v>
      </x:c>
      <x:c r="D340" s="27" t="str">
        <x:v>Social Engagement and Attachment</x:v>
      </x:c>
      <x:c r="E340" s="27" t="str">
        <x:v>Porges</x:v>
      </x:c>
      <x:c r="F340" s="27" t="str">
        <x:v>B/C</x:v>
      </x:c>
      <x:c r="G340" s="27" t="str">
        <x:v>Title/abstract-screened research source</x:v>
      </x:c>
      <x:c r="H340" s="27" t="str">
        <x:v>Consensus-prior</x:v>
      </x:c>
      <x:c r="I340" s="27" t="str">
        <x:v>https://consensus.app/papers/details/6edf8ce4b976506cbf64c1d963b62a1c/?utm_source=chatgpt</x:v>
      </x:c>
      <x:c r="J340" s="27" t="n">
        <x:v>2</x:v>
      </x:c>
      <x:c r="K340" s="27" t="n">
        <x:v>1</x:v>
      </x:c>
      <x:c r="L340" s="27" t="n">
        <x:v>1</x:v>
      </x:c>
      <x:c r="M340" s="27" t="n">
        <x:v>0</x:v>
      </x:c>
      <x:c r="N340" s="27" t="n">
        <x:v>1</x:v>
      </x:c>
      <x:c r="O340" s="27" t="n">
        <x:f>SUM(J340:N340)</x:f>
        <x:v>5</x:v>
      </x:c>
      <x:c r="P340" s="27" t="str">
        <x:v>NO</x:v>
      </x:c>
      <x:c r="Q340" s="27" t="str"/>
      <x:c r="R340" s="27" t="str">
        <x:f>IF(B340="Spine","INCLUDE",IF(OR(O340&gt;=7,P340="YES"),"INCLUDE","HOLD"))</x:f>
        <x:v>HOLD</x:v>
      </x:c>
      <x:c r="S340" s="27" t="str">
        <x:v>Supporting corpus; exact numerical claims require publication-level lock. Included after relevance screen; not automatically a central lecture citation.</x:v>
      </x:c>
      <x:c r="T340" s="27" t="str">
        <x:v>SUP171</x:v>
      </x:c>
      <x:c r="U340" s="27" t="str">
        <x:v>social engagement and attachment</x:v>
      </x:c>
    </x:row>
    <x:row r="341">
      <x:c r="A341" s="27" t="str">
        <x:v>L338</x:v>
      </x:c>
      <x:c r="B341" s="27" t="str">
        <x:v>Supporting</x:v>
      </x:c>
      <x:c r="C341" s="27" t="str">
        <x:v>Neuromodulation/Oxytocin</x:v>
      </x:c>
      <x:c r="D341" s="27" t="str">
        <x:v>The effects of oxytocin administration on social and routinized behaviors in autism: A preregistered systematic review and meta-analysis.</x:v>
      </x:c>
      <x:c r="E341" s="27" t="str">
        <x:v>Audunsdottir et al.</x:v>
      </x:c>
      <x:c r="F341" s="27" t="str">
        <x:v>B/C</x:v>
      </x:c>
      <x:c r="G341" s="27" t="str">
        <x:v>Title/abstract-screened research source</x:v>
      </x:c>
      <x:c r="H341" s="27" t="str">
        <x:v>Consensus-prior</x:v>
      </x:c>
      <x:c r="I341" s="27" t="str">
        <x:v>https://consensus.app/papers/details/d66619de5a4b53d38671dbad4da7e4bf/?utm_source=chatgpt</x:v>
      </x:c>
      <x:c r="J341" s="27" t="n">
        <x:v>3</x:v>
      </x:c>
      <x:c r="K341" s="27" t="n">
        <x:v>3</x:v>
      </x:c>
      <x:c r="L341" s="27" t="n">
        <x:v>3</x:v>
      </x:c>
      <x:c r="M341" s="27" t="n">
        <x:v>2</x:v>
      </x:c>
      <x:c r="N341" s="27" t="n">
        <x:v>1</x:v>
      </x:c>
      <x:c r="O341" s="27" t="n">
        <x:f>SUM(J341:N341)</x:f>
        <x:v>12</x:v>
      </x:c>
      <x:c r="P341" s="27" t="str">
        <x:v>NO</x:v>
      </x:c>
      <x:c r="Q341" s="27" t="str"/>
      <x:c r="R341" s="27" t="str">
        <x:f>IF(B341="Spine","INCLUDE",IF(OR(O341&gt;=7,P341="YES"),"INCLUDE","HOLD"))</x:f>
        <x:v>INCLUDE</x:v>
      </x:c>
      <x:c r="S341" s="27" t="str">
        <x:v>Supporting corpus; exact numerical claims require publication-level lock. Included after relevance screen; not automatically a central lecture citation.</x:v>
      </x:c>
      <x:c r="T341" s="27" t="str">
        <x:v>SUP172</x:v>
      </x:c>
      <x:c r="U341" s="27" t="str">
        <x:v>the effects of oxytocin administration on social and routinized behaviors in autism a preregistered systematic review and meta analysis</x:v>
      </x:c>
    </x:row>
    <x:row r="342">
      <x:c r="A342" s="27" t="str">
        <x:v>L339</x:v>
      </x:c>
      <x:c r="B342" s="27" t="str">
        <x:v>Supporting</x:v>
      </x:c>
      <x:c r="C342" s="27" t="str">
        <x:v>Neuromodulation/Oxytocin</x:v>
      </x:c>
      <x:c r="D342" s="27" t="str">
        <x:v>Effects of oxytocin administration on non-social executive functions in humans: a preregistered systematic review and meta-analysis</x:v>
      </x:c>
      <x:c r="E342" s="27" t="str">
        <x:v>Kang et al.</x:v>
      </x:c>
      <x:c r="F342" s="27" t="str">
        <x:v>B/C</x:v>
      </x:c>
      <x:c r="G342" s="27" t="str">
        <x:v>Title/abstract-screened research source</x:v>
      </x:c>
      <x:c r="H342" s="27" t="str">
        <x:v>Consensus-prior</x:v>
      </x:c>
      <x:c r="I342" s="27" t="str">
        <x:v>https://consensus.app/papers/details/20ee056afd625a52a8acfcf3a9016150/?utm_source=chatgpt</x:v>
      </x:c>
      <x:c r="J342" s="27" t="n">
        <x:v>3</x:v>
      </x:c>
      <x:c r="K342" s="27" t="n">
        <x:v>3</x:v>
      </x:c>
      <x:c r="L342" s="27" t="n">
        <x:v>3</x:v>
      </x:c>
      <x:c r="M342" s="27" t="n">
        <x:v>2</x:v>
      </x:c>
      <x:c r="N342" s="27" t="n">
        <x:v>1</x:v>
      </x:c>
      <x:c r="O342" s="27" t="n">
        <x:f>SUM(J342:N342)</x:f>
        <x:v>12</x:v>
      </x:c>
      <x:c r="P342" s="27" t="str">
        <x:v>NO</x:v>
      </x:c>
      <x:c r="Q342" s="27" t="str"/>
      <x:c r="R342" s="27" t="str">
        <x:f>IF(B342="Spine","INCLUDE",IF(OR(O342&gt;=7,P342="YES"),"INCLUDE","HOLD"))</x:f>
        <x:v>INCLUDE</x:v>
      </x:c>
      <x:c r="S342" s="27" t="str">
        <x:v>Supporting corpus; exact numerical claims require publication-level lock. Included after relevance screen; not automatically a central lecture citation.</x:v>
      </x:c>
      <x:c r="T342" s="27" t="str">
        <x:v>SUP173</x:v>
      </x:c>
      <x:c r="U342" s="27" t="str">
        <x:v>effects of oxytocin administration on non social executive functions in humans a preregistered systematic review and meta analysis</x:v>
      </x:c>
    </x:row>
    <x:row r="343">
      <x:c r="A343" s="27" t="str">
        <x:v>L340</x:v>
      </x:c>
      <x:c r="B343" s="27" t="str">
        <x:v>Supporting</x:v>
      </x:c>
      <x:c r="C343" s="27" t="str">
        <x:v>Neuromodulation/Oxytocin</x:v>
      </x:c>
      <x:c r="D343" s="27" t="str">
        <x:v>Intranasal Oxytocin in the Treatment of Autism Spectrum Disorders: A Multilevel Meta-Analysis.</x:v>
      </x:c>
      <x:c r="E343" s="27" t="str">
        <x:v>Huang et al.</x:v>
      </x:c>
      <x:c r="F343" s="27" t="str">
        <x:v>B/C</x:v>
      </x:c>
      <x:c r="G343" s="27" t="str">
        <x:v>Title/abstract-screened research source</x:v>
      </x:c>
      <x:c r="H343" s="27" t="str">
        <x:v>Consensus-prior</x:v>
      </x:c>
      <x:c r="I343" s="27" t="str">
        <x:v>https://consensus.app/papers/details/d4e55720f8b05e4a8307bc22b31d877e/?utm_source=chatgpt</x:v>
      </x:c>
      <x:c r="J343" s="27" t="n">
        <x:v>3</x:v>
      </x:c>
      <x:c r="K343" s="27" t="n">
        <x:v>3</x:v>
      </x:c>
      <x:c r="L343" s="27" t="n">
        <x:v>3</x:v>
      </x:c>
      <x:c r="M343" s="27" t="n">
        <x:v>2</x:v>
      </x:c>
      <x:c r="N343" s="27" t="n">
        <x:v>1</x:v>
      </x:c>
      <x:c r="O343" s="27" t="n">
        <x:f>SUM(J343:N343)</x:f>
        <x:v>12</x:v>
      </x:c>
      <x:c r="P343" s="27" t="str">
        <x:v>NO</x:v>
      </x:c>
      <x:c r="Q343" s="27" t="str"/>
      <x:c r="R343" s="27" t="str">
        <x:f>IF(B343="Spine","INCLUDE",IF(OR(O343&gt;=7,P343="YES"),"INCLUDE","HOLD"))</x:f>
        <x:v>INCLUDE</x:v>
      </x:c>
      <x:c r="S343" s="27" t="str">
        <x:v>Supporting corpus; exact numerical claims require publication-level lock. Included after relevance screen; not automatically a central lecture citation.</x:v>
      </x:c>
      <x:c r="T343" s="27" t="str">
        <x:v>SUP174</x:v>
      </x:c>
      <x:c r="U343" s="27" t="str">
        <x:v>intranasal oxytocin in the treatment of autism spectrum disorders a multilevel meta analysis</x:v>
      </x:c>
    </x:row>
    <x:row r="344">
      <x:c r="A344" s="27" t="str">
        <x:v>L341</x:v>
      </x:c>
      <x:c r="B344" s="27" t="str">
        <x:v>Supporting</x:v>
      </x:c>
      <x:c r="C344" s="27" t="str">
        <x:v>Neuromodulation/Oxytocin</x:v>
      </x:c>
      <x:c r="D344" s="27" t="str">
        <x:v>Neurophysiological effects of acute oxytocin administration: systematic review and meta-analysis of placebo-controlled imaging studies.</x:v>
      </x:c>
      <x:c r="E344" s="27" t="str">
        <x:v>Wigton et al.</x:v>
      </x:c>
      <x:c r="F344" s="27" t="str">
        <x:v>B/C</x:v>
      </x:c>
      <x:c r="G344" s="27" t="str">
        <x:v>Title/abstract-screened research source</x:v>
      </x:c>
      <x:c r="H344" s="27" t="str">
        <x:v>Consensus-prior</x:v>
      </x:c>
      <x:c r="I344" s="27" t="str">
        <x:v>https://consensus.app/papers/details/087f9836051850d1b3e6f59b4f4dc5b9/?utm_source=chatgpt</x:v>
      </x:c>
      <x:c r="J344" s="27" t="n">
        <x:v>3</x:v>
      </x:c>
      <x:c r="K344" s="27" t="n">
        <x:v>3</x:v>
      </x:c>
      <x:c r="L344" s="27" t="n">
        <x:v>3</x:v>
      </x:c>
      <x:c r="M344" s="27" t="n">
        <x:v>2</x:v>
      </x:c>
      <x:c r="N344" s="27" t="n">
        <x:v>1</x:v>
      </x:c>
      <x:c r="O344" s="27" t="n">
        <x:f>SUM(J344:N344)</x:f>
        <x:v>12</x:v>
      </x:c>
      <x:c r="P344" s="27" t="str">
        <x:v>NO</x:v>
      </x:c>
      <x:c r="Q344" s="27" t="str"/>
      <x:c r="R344" s="27" t="str">
        <x:f>IF(B344="Spine","INCLUDE",IF(OR(O344&gt;=7,P344="YES"),"INCLUDE","HOLD"))</x:f>
        <x:v>INCLUDE</x:v>
      </x:c>
      <x:c r="S344" s="27" t="str">
        <x:v>Supporting corpus; exact numerical claims require publication-level lock. Included after relevance screen; not automatically a central lecture citation.</x:v>
      </x:c>
      <x:c r="T344" s="27" t="str">
        <x:v>SUP175</x:v>
      </x:c>
      <x:c r="U344" s="27" t="str">
        <x:v>neurophysiological effects of acute oxytocin administration systematic review and meta analysis of placebo controlled imaging studies</x:v>
      </x:c>
    </x:row>
    <x:row r="345">
      <x:c r="A345" s="27" t="str">
        <x:v>L342</x:v>
      </x:c>
      <x:c r="B345" s="27" t="str">
        <x:v>Supporting</x:v>
      </x:c>
      <x:c r="C345" s="27" t="str">
        <x:v>Neuromodulation/Oxytocin</x:v>
      </x:c>
      <x:c r="D345" s="27" t="str">
        <x:v>Endogenous Oxytocin Levels in Autism—A Meta-Analysis</x:v>
      </x:c>
      <x:c r="E345" s="27" t="str">
        <x:v>Moerkerke et al.</x:v>
      </x:c>
      <x:c r="F345" s="27" t="str">
        <x:v>B/C</x:v>
      </x:c>
      <x:c r="G345" s="27" t="str">
        <x:v>Title/abstract-screened research source</x:v>
      </x:c>
      <x:c r="H345" s="27" t="str">
        <x:v>Consensus-prior</x:v>
      </x:c>
      <x:c r="I345" s="27" t="str">
        <x:v>https://consensus.app/papers/details/24cb86186e0f5363b93a3ccbc09055fe/?utm_source=chatgpt</x:v>
      </x:c>
      <x:c r="J345" s="27" t="n">
        <x:v>3</x:v>
      </x:c>
      <x:c r="K345" s="27" t="n">
        <x:v>3</x:v>
      </x:c>
      <x:c r="L345" s="27" t="n">
        <x:v>3</x:v>
      </x:c>
      <x:c r="M345" s="27" t="n">
        <x:v>2</x:v>
      </x:c>
      <x:c r="N345" s="27" t="n">
        <x:v>1</x:v>
      </x:c>
      <x:c r="O345" s="27" t="n">
        <x:f>SUM(J345:N345)</x:f>
        <x:v>12</x:v>
      </x:c>
      <x:c r="P345" s="27" t="str">
        <x:v>NO</x:v>
      </x:c>
      <x:c r="Q345" s="27" t="str"/>
      <x:c r="R345" s="27" t="str">
        <x:f>IF(B345="Spine","INCLUDE",IF(OR(O345&gt;=7,P345="YES"),"INCLUDE","HOLD"))</x:f>
        <x:v>INCLUDE</x:v>
      </x:c>
      <x:c r="S345" s="27" t="str">
        <x:v>Supporting corpus; exact numerical claims require publication-level lock. Included after relevance screen; not automatically a central lecture citation.</x:v>
      </x:c>
      <x:c r="T345" s="27" t="str">
        <x:v>SUP176</x:v>
      </x:c>
      <x:c r="U345" s="27" t="str">
        <x:v>endogenous oxytocin levels in autism a meta analysis</x:v>
      </x:c>
    </x:row>
    <x:row r="346">
      <x:c r="A346" s="27" t="str">
        <x:v>L343</x:v>
      </x:c>
      <x:c r="B346" s="27" t="str">
        <x:v>Supporting</x:v>
      </x:c>
      <x:c r="C346" s="27" t="str">
        <x:v>Neuromodulation/Oxytocin</x:v>
      </x:c>
      <x:c r="D346" s="27" t="str">
        <x:v>The effect of MDMA administration on oxytocin concentration levels: systematic review and a multilevel meta-analysis in humans.</x:v>
      </x:c>
      <x:c r="E346" s="27" t="str">
        <x:v>Vaslavski et al.</x:v>
      </x:c>
      <x:c r="F346" s="27" t="str">
        <x:v>B/C</x:v>
      </x:c>
      <x:c r="G346" s="27" t="str">
        <x:v>Title/abstract-screened research source</x:v>
      </x:c>
      <x:c r="H346" s="27" t="str">
        <x:v>Consensus-prior</x:v>
      </x:c>
      <x:c r="I346" s="27" t="str">
        <x:v>https://consensus.app/papers/details/5b58dddd172f5fefab2ed712d40503b1/?utm_source=chatgpt</x:v>
      </x:c>
      <x:c r="J346" s="27" t="n">
        <x:v>3</x:v>
      </x:c>
      <x:c r="K346" s="27" t="n">
        <x:v>3</x:v>
      </x:c>
      <x:c r="L346" s="27" t="n">
        <x:v>3</x:v>
      </x:c>
      <x:c r="M346" s="27" t="n">
        <x:v>2</x:v>
      </x:c>
      <x:c r="N346" s="27" t="n">
        <x:v>1</x:v>
      </x:c>
      <x:c r="O346" s="27" t="n">
        <x:f>SUM(J346:N346)</x:f>
        <x:v>12</x:v>
      </x:c>
      <x:c r="P346" s="27" t="str">
        <x:v>NO</x:v>
      </x:c>
      <x:c r="Q346" s="27" t="str"/>
      <x:c r="R346" s="27" t="str">
        <x:f>IF(B346="Spine","INCLUDE",IF(OR(O346&gt;=7,P346="YES"),"INCLUDE","HOLD"))</x:f>
        <x:v>INCLUDE</x:v>
      </x:c>
      <x:c r="S346" s="27" t="str">
        <x:v>Supporting corpus; exact numerical claims require publication-level lock. Included after relevance screen; not automatically a central lecture citation.</x:v>
      </x:c>
      <x:c r="T346" s="27" t="str">
        <x:v>SUP177</x:v>
      </x:c>
      <x:c r="U346" s="27" t="str">
        <x:v>the effect of mdma administration on oxytocin concentration levels systematic review and a multilevel meta analysis in humans</x:v>
      </x:c>
    </x:row>
    <x:row r="347">
      <x:c r="A347" s="27" t="str">
        <x:v>L344</x:v>
      </x:c>
      <x:c r="B347" s="27" t="str">
        <x:v>Supporting</x:v>
      </x:c>
      <x:c r="C347" s="27" t="str">
        <x:v>Social buffering</x:v>
      </x:c>
      <x:c r="D347" s="27" t="str">
        <x:v>Perceived Social Support and Children's Physiological Responses to Stress</x:v>
      </x:c>
      <x:c r="E347" s="27" t="str">
        <x:v>Chen et al.</x:v>
      </x:c>
      <x:c r="F347" s="27" t="str">
        <x:v>B/C</x:v>
      </x:c>
      <x:c r="G347" s="27" t="str">
        <x:v>Title/abstract-screened research source</x:v>
      </x:c>
      <x:c r="H347" s="27" t="str">
        <x:v>Consensus-prior</x:v>
      </x:c>
      <x:c r="I347" s="27" t="str">
        <x:v>https://consensus.app/papers/details/a48b5a2e62cb50faab0c1a1d7727950c/?utm_source=chatgpt</x:v>
      </x:c>
      <x:c r="J347" s="27" t="n">
        <x:v>3</x:v>
      </x:c>
      <x:c r="K347" s="27" t="n">
        <x:v>1</x:v>
      </x:c>
      <x:c r="L347" s="27" t="n">
        <x:v>3</x:v>
      </x:c>
      <x:c r="M347" s="27" t="n">
        <x:v>0</x:v>
      </x:c>
      <x:c r="N347" s="27" t="n">
        <x:v>1</x:v>
      </x:c>
      <x:c r="O347" s="27" t="n">
        <x:f>SUM(J347:N347)</x:f>
        <x:v>8</x:v>
      </x:c>
      <x:c r="P347" s="27" t="str">
        <x:v>NO</x:v>
      </x:c>
      <x:c r="Q347" s="27" t="str"/>
      <x:c r="R347" s="27" t="str">
        <x:f>IF(B347="Spine","INCLUDE",IF(OR(O347&gt;=7,P347="YES"),"INCLUDE","HOLD"))</x:f>
        <x:v>INCLUDE</x:v>
      </x:c>
      <x:c r="S347" s="27" t="str">
        <x:v>Supporting corpus; exact numerical claims require publication-level lock. Included after relevance screen; not automatically a central lecture citation.</x:v>
      </x:c>
      <x:c r="T347" s="27" t="str">
        <x:v>SUP178</x:v>
      </x:c>
      <x:c r="U347" s="27" t="str">
        <x:v>perceived social support and children s physiological responses to stress</x:v>
      </x:c>
    </x:row>
    <x:row r="348">
      <x:c r="A348" s="27" t="str">
        <x:v>L345</x:v>
      </x:c>
      <x:c r="B348" s="27" t="str">
        <x:v>Supporting</x:v>
      </x:c>
      <x:c r="C348" s="27" t="str">
        <x:v>Social buffering</x:v>
      </x:c>
      <x:c r="D348" s="27" t="str">
        <x:v>Regulation of the stress response by social buffering: A review across species</x:v>
      </x:c>
      <x:c r="E348" s="27" t="str">
        <x:v>Avellaneda &amp; Kamenetzky</x:v>
      </x:c>
      <x:c r="F348" s="27" t="str">
        <x:v>B/C</x:v>
      </x:c>
      <x:c r="G348" s="27" t="str">
        <x:v>Title/abstract-screened research source</x:v>
      </x:c>
      <x:c r="H348" s="27" t="str">
        <x:v>Consensus-prior</x:v>
      </x:c>
      <x:c r="I348" s="27" t="str">
        <x:v>https://consensus.app/papers/details/fb491a6488935a3f92154d9dd48157e4/?utm_source=chatgpt</x:v>
      </x:c>
      <x:c r="J348" s="27" t="n">
        <x:v>3</x:v>
      </x:c>
      <x:c r="K348" s="27" t="n">
        <x:v>3</x:v>
      </x:c>
      <x:c r="L348" s="27" t="n">
        <x:v>3</x:v>
      </x:c>
      <x:c r="M348" s="27" t="n">
        <x:v>2</x:v>
      </x:c>
      <x:c r="N348" s="27" t="n">
        <x:v>1</x:v>
      </x:c>
      <x:c r="O348" s="27" t="n">
        <x:f>SUM(J348:N348)</x:f>
        <x:v>12</x:v>
      </x:c>
      <x:c r="P348" s="27" t="str">
        <x:v>NO</x:v>
      </x:c>
      <x:c r="Q348" s="27" t="str"/>
      <x:c r="R348" s="27" t="str">
        <x:f>IF(B348="Spine","INCLUDE",IF(OR(O348&gt;=7,P348="YES"),"INCLUDE","HOLD"))</x:f>
        <x:v>INCLUDE</x:v>
      </x:c>
      <x:c r="S348" s="27" t="str">
        <x:v>Supporting corpus; exact numerical claims require publication-level lock. Included after relevance screen; not automatically a central lecture citation.</x:v>
      </x:c>
      <x:c r="T348" s="27" t="str">
        <x:v>SUP179</x:v>
      </x:c>
      <x:c r="U348" s="27" t="str">
        <x:v>regulation of the stress response by social buffering a review across species</x:v>
      </x:c>
    </x:row>
    <x:row r="349">
      <x:c r="A349" s="27" t="str">
        <x:v>L346</x:v>
      </x:c>
      <x:c r="B349" s="27" t="str">
        <x:v>Supporting</x:v>
      </x:c>
      <x:c r="C349" s="27" t="str">
        <x:v>Social buffering</x:v>
      </x:c>
      <x:c r="D349" s="27" t="str">
        <x:v>Differentiating the stress buffering functions of perceived versus received social support</x:v>
      </x:c>
      <x:c r="E349" s="27" t="str">
        <x:v>Rui &amp; Guo</x:v>
      </x:c>
      <x:c r="F349" s="27" t="str">
        <x:v>B/C</x:v>
      </x:c>
      <x:c r="G349" s="27" t="str">
        <x:v>Title/abstract-screened research source</x:v>
      </x:c>
      <x:c r="H349" s="27" t="str">
        <x:v>Consensus-prior</x:v>
      </x:c>
      <x:c r="I349" s="27" t="str">
        <x:v>https://consensus.app/papers/details/2849d42d46325ca6b3f538b84e678b5e/?utm_source=chatgpt</x:v>
      </x:c>
      <x:c r="J349" s="27" t="n">
        <x:v>3</x:v>
      </x:c>
      <x:c r="K349" s="27" t="n">
        <x:v>1</x:v>
      </x:c>
      <x:c r="L349" s="27" t="n">
        <x:v>3</x:v>
      </x:c>
      <x:c r="M349" s="27" t="n">
        <x:v>0</x:v>
      </x:c>
      <x:c r="N349" s="27" t="n">
        <x:v>1</x:v>
      </x:c>
      <x:c r="O349" s="27" t="n">
        <x:f>SUM(J349:N349)</x:f>
        <x:v>8</x:v>
      </x:c>
      <x:c r="P349" s="27" t="str">
        <x:v>NO</x:v>
      </x:c>
      <x:c r="Q349" s="27" t="str"/>
      <x:c r="R349" s="27" t="str">
        <x:f>IF(B349="Spine","INCLUDE",IF(OR(O349&gt;=7,P349="YES"),"INCLUDE","HOLD"))</x:f>
        <x:v>INCLUDE</x:v>
      </x:c>
      <x:c r="S349" s="27" t="str">
        <x:v>Supporting corpus; exact numerical claims require publication-level lock. Included after relevance screen; not automatically a central lecture citation.</x:v>
      </x:c>
      <x:c r="T349" s="27" t="str">
        <x:v>SUP180</x:v>
      </x:c>
      <x:c r="U349" s="27" t="str">
        <x:v>differentiating the stress buffering functions of perceived versus received social support</x:v>
      </x:c>
    </x:row>
    <x:row r="350">
      <x:c r="A350" s="27" t="str">
        <x:v>L347</x:v>
      </x:c>
      <x:c r="B350" s="27" t="str">
        <x:v>Supporting</x:v>
      </x:c>
      <x:c r="C350" s="27" t="str">
        <x:v>Social buffering</x:v>
      </x:c>
      <x:c r="D350" s="27" t="str">
        <x:v>Social support buffers the negative effects of stress in cardiac patients</x:v>
      </x:c>
      <x:c r="E350" s="27" t="str">
        <x:v>Wiesmaierova et al.</x:v>
      </x:c>
      <x:c r="F350" s="27" t="str">
        <x:v>B/C</x:v>
      </x:c>
      <x:c r="G350" s="27" t="str">
        <x:v>Title/abstract-screened research source</x:v>
      </x:c>
      <x:c r="H350" s="27" t="str">
        <x:v>Consensus-prior</x:v>
      </x:c>
      <x:c r="I350" s="27" t="str">
        <x:v>https://consensus.app/papers/details/8ca337367d9959fdbf49ed0b09eb6656/?utm_source=chatgpt</x:v>
      </x:c>
      <x:c r="J350" s="27" t="n">
        <x:v>3</x:v>
      </x:c>
      <x:c r="K350" s="27" t="n">
        <x:v>1</x:v>
      </x:c>
      <x:c r="L350" s="27" t="n">
        <x:v>3</x:v>
      </x:c>
      <x:c r="M350" s="27" t="n">
        <x:v>0</x:v>
      </x:c>
      <x:c r="N350" s="27" t="n">
        <x:v>1</x:v>
      </x:c>
      <x:c r="O350" s="27" t="n">
        <x:f>SUM(J350:N350)</x:f>
        <x:v>8</x:v>
      </x:c>
      <x:c r="P350" s="27" t="str">
        <x:v>NO</x:v>
      </x:c>
      <x:c r="Q350" s="27" t="str"/>
      <x:c r="R350" s="27" t="str">
        <x:f>IF(B350="Spine","INCLUDE",IF(OR(O350&gt;=7,P350="YES"),"INCLUDE","HOLD"))</x:f>
        <x:v>INCLUDE</x:v>
      </x:c>
      <x:c r="S350" s="27" t="str">
        <x:v>Supporting corpus; exact numerical claims require publication-level lock. Included after relevance screen; not automatically a central lecture citation.</x:v>
      </x:c>
      <x:c r="T350" s="27" t="str">
        <x:v>SUP181</x:v>
      </x:c>
      <x:c r="U350" s="27" t="str">
        <x:v>social support buffers the negative effects of stress in cardiac patients</x:v>
      </x:c>
    </x:row>
    <x:row r="351">
      <x:c r="A351" s="27" t="str">
        <x:v>L348</x:v>
      </x:c>
      <x:c r="B351" s="27" t="str">
        <x:v>Supporting</x:v>
      </x:c>
      <x:c r="C351" s="27" t="str">
        <x:v>Social buffering</x:v>
      </x:c>
      <x:c r="D351" s="27" t="str">
        <x:v>The medial prefrontal cortex as a proposed regulatory structure in anxiety and perceived social support</x:v>
      </x:c>
      <x:c r="E351" s="27" t="str">
        <x:v>Navarro-Nolasco et al.</x:v>
      </x:c>
      <x:c r="F351" s="27" t="str">
        <x:v>B/C</x:v>
      </x:c>
      <x:c r="G351" s="27" t="str">
        <x:v>Title/abstract-screened research source</x:v>
      </x:c>
      <x:c r="H351" s="27" t="str">
        <x:v>Consensus-prior</x:v>
      </x:c>
      <x:c r="I351" s="27" t="str">
        <x:v>https://consensus.app/papers/details/2a0538262817589b917d24a6f45eb9b0/?utm_source=chatgpt</x:v>
      </x:c>
      <x:c r="J351" s="27" t="n">
        <x:v>3</x:v>
      </x:c>
      <x:c r="K351" s="27" t="n">
        <x:v>1</x:v>
      </x:c>
      <x:c r="L351" s="27" t="n">
        <x:v>3</x:v>
      </x:c>
      <x:c r="M351" s="27" t="n">
        <x:v>0</x:v>
      </x:c>
      <x:c r="N351" s="27" t="n">
        <x:v>1</x:v>
      </x:c>
      <x:c r="O351" s="27" t="n">
        <x:f>SUM(J351:N351)</x:f>
        <x:v>8</x:v>
      </x:c>
      <x:c r="P351" s="27" t="str">
        <x:v>NO</x:v>
      </x:c>
      <x:c r="Q351" s="27" t="str"/>
      <x:c r="R351" s="27" t="str">
        <x:f>IF(B351="Spine","INCLUDE",IF(OR(O351&gt;=7,P351="YES"),"INCLUDE","HOLD"))</x:f>
        <x:v>INCLUDE</x:v>
      </x:c>
      <x:c r="S351" s="27" t="str">
        <x:v>Supporting corpus; exact numerical claims require publication-level lock. Included after relevance screen; not automatically a central lecture citation.</x:v>
      </x:c>
      <x:c r="T351" s="27" t="str">
        <x:v>SUP182</x:v>
      </x:c>
      <x:c r="U351" s="27" t="str">
        <x:v>the medial prefrontal cortex as a proposed regulatory structure in anxiety and perceived social support</x:v>
      </x:c>
    </x:row>
    <x:row r="352">
      <x:c r="A352" s="27" t="str">
        <x:v>L349</x:v>
      </x:c>
      <x:c r="B352" s="27" t="str">
        <x:v>Supporting</x:v>
      </x:c>
      <x:c r="C352" s="27" t="str">
        <x:v>Social buffering</x:v>
      </x:c>
      <x:c r="D352" s="27" t="str">
        <x:v>The Effect of a Dog on Acute Stress Reactivity During Experimental Stressors: A Systematic Review and Meta-Analysis</x:v>
      </x:c>
      <x:c r="E352" s="27" t="str">
        <x:v>Rodriguez et al.</x:v>
      </x:c>
      <x:c r="F352" s="27" t="str">
        <x:v>B/C</x:v>
      </x:c>
      <x:c r="G352" s="27" t="str">
        <x:v>Title/abstract-screened research source</x:v>
      </x:c>
      <x:c r="H352" s="27" t="str">
        <x:v>Consensus-prior</x:v>
      </x:c>
      <x:c r="I352" s="27" t="str">
        <x:v>https://consensus.app/papers/details/f8bec88eb8a656f79c23b81944b5daf6/?utm_source=chatgpt</x:v>
      </x:c>
      <x:c r="J352" s="27" t="n">
        <x:v>3</x:v>
      </x:c>
      <x:c r="K352" s="27" t="n">
        <x:v>3</x:v>
      </x:c>
      <x:c r="L352" s="27" t="n">
        <x:v>3</x:v>
      </x:c>
      <x:c r="M352" s="27" t="n">
        <x:v>2</x:v>
      </x:c>
      <x:c r="N352" s="27" t="n">
        <x:v>1</x:v>
      </x:c>
      <x:c r="O352" s="27" t="n">
        <x:f>SUM(J352:N352)</x:f>
        <x:v>12</x:v>
      </x:c>
      <x:c r="P352" s="27" t="str">
        <x:v>NO</x:v>
      </x:c>
      <x:c r="Q352" s="27" t="str"/>
      <x:c r="R352" s="27" t="str">
        <x:f>IF(B352="Spine","INCLUDE",IF(OR(O352&gt;=7,P352="YES"),"INCLUDE","HOLD"))</x:f>
        <x:v>INCLUDE</x:v>
      </x:c>
      <x:c r="S352" s="27" t="str">
        <x:v>Supporting corpus; exact numerical claims require publication-level lock. Included after relevance screen; not automatically a central lecture citation.</x:v>
      </x:c>
      <x:c r="T352" s="27" t="str">
        <x:v>SUP183</x:v>
      </x:c>
      <x:c r="U352" s="27" t="str">
        <x:v>the effect of a dog on acute stress reactivity during experimental stressors a systematic review and meta analysis</x:v>
      </x:c>
    </x:row>
    <x:row r="353">
      <x:c r="A353" s="27" t="str">
        <x:v>L350</x:v>
      </x:c>
      <x:c r="B353" s="27" t="str">
        <x:v>Supporting</x:v>
      </x:c>
      <x:c r="C353" s="27" t="str">
        <x:v>Synchrony/Timescales</x:v>
      </x:c>
      <x:c r="D353" s="27" t="str">
        <x:v>Human attachments shape interbrain synchrony toward efficient performance of social goals</x:v>
      </x:c>
      <x:c r="E353" s="27" t="str">
        <x:v>Djalovski et al.</x:v>
      </x:c>
      <x:c r="F353" s="27" t="str">
        <x:v>B/C</x:v>
      </x:c>
      <x:c r="G353" s="27" t="str">
        <x:v>Title/abstract-screened research source</x:v>
      </x:c>
      <x:c r="H353" s="27" t="str">
        <x:v>Consensus-prior</x:v>
      </x:c>
      <x:c r="I353" s="27" t="str">
        <x:v>https://consensus.app/papers/details/a21b9e292c62557786d337c2216d0909/?utm_source=chatgpt</x:v>
      </x:c>
      <x:c r="J353" s="27" t="n">
        <x:v>3</x:v>
      </x:c>
      <x:c r="K353" s="27" t="n">
        <x:v>2</x:v>
      </x:c>
      <x:c r="L353" s="27" t="n">
        <x:v>3</x:v>
      </x:c>
      <x:c r="M353" s="27" t="n">
        <x:v>0</x:v>
      </x:c>
      <x:c r="N353" s="27" t="n">
        <x:v>1</x:v>
      </x:c>
      <x:c r="O353" s="27" t="n">
        <x:f>SUM(J353:N353)</x:f>
        <x:v>9</x:v>
      </x:c>
      <x:c r="P353" s="27" t="str">
        <x:v>NO</x:v>
      </x:c>
      <x:c r="Q353" s="27" t="str"/>
      <x:c r="R353" s="27" t="str">
        <x:f>IF(B353="Spine","INCLUDE",IF(OR(O353&gt;=7,P353="YES"),"INCLUDE","HOLD"))</x:f>
        <x:v>INCLUDE</x:v>
      </x:c>
      <x:c r="S353" s="27" t="str">
        <x:v>Supporting corpus; exact numerical claims require publication-level lock. Included after relevance screen; not automatically a central lecture citation.</x:v>
      </x:c>
      <x:c r="T353" s="27" t="str">
        <x:v>SUP184</x:v>
      </x:c>
      <x:c r="U353" s="27" t="str">
        <x:v>human attachments shape interbrain synchrony toward efficient performance of social goals</x:v>
      </x:c>
    </x:row>
    <x:row r="354">
      <x:c r="A354" s="27" t="str">
        <x:v>L351</x:v>
      </x:c>
      <x:c r="B354" s="27" t="str">
        <x:v>Supporting</x:v>
      </x:c>
      <x:c r="C354" s="27" t="str">
        <x:v>Synchrony/Timescales</x:v>
      </x:c>
      <x:c r="D354" s="27" t="str">
        <x:v>Integrating neural, physiological, and interoceptive measures in social interaction</x:v>
      </x:c>
      <x:c r="E354" s="27" t="str">
        <x:v>Lettieri</x:v>
      </x:c>
      <x:c r="F354" s="27" t="str">
        <x:v>B/C</x:v>
      </x:c>
      <x:c r="G354" s="27" t="str">
        <x:v>Title/abstract-screened research source</x:v>
      </x:c>
      <x:c r="H354" s="27" t="str">
        <x:v>Consensus-prior</x:v>
      </x:c>
      <x:c r="I354" s="27" t="str">
        <x:v>https://consensus.app/papers/details/5801744aecc551a7baeb54766cab8cda/?utm_source=chatgpt</x:v>
      </x:c>
      <x:c r="J354" s="27" t="n">
        <x:v>3</x:v>
      </x:c>
      <x:c r="K354" s="27" t="n">
        <x:v>2</x:v>
      </x:c>
      <x:c r="L354" s="27" t="n">
        <x:v>3</x:v>
      </x:c>
      <x:c r="M354" s="27" t="n">
        <x:v>0</x:v>
      </x:c>
      <x:c r="N354" s="27" t="n">
        <x:v>1</x:v>
      </x:c>
      <x:c r="O354" s="27" t="n">
        <x:f>SUM(J354:N354)</x:f>
        <x:v>9</x:v>
      </x:c>
      <x:c r="P354" s="27" t="str">
        <x:v>NO</x:v>
      </x:c>
      <x:c r="Q354" s="27" t="str"/>
      <x:c r="R354" s="27" t="str">
        <x:f>IF(B354="Spine","INCLUDE",IF(OR(O354&gt;=7,P354="YES"),"INCLUDE","HOLD"))</x:f>
        <x:v>INCLUDE</x:v>
      </x:c>
      <x:c r="S354" s="27" t="str">
        <x:v>Supporting corpus; exact numerical claims require publication-level lock. Included after relevance screen; not automatically a central lecture citation.</x:v>
      </x:c>
      <x:c r="T354" s="27" t="str">
        <x:v>SUP185</x:v>
      </x:c>
      <x:c r="U354" s="27" t="str">
        <x:v>integrating neural physiological and interoceptive measures in social interaction</x:v>
      </x:c>
    </x:row>
    <x:row r="355">
      <x:c r="A355" s="27" t="str">
        <x:v>L352</x:v>
      </x:c>
      <x:c r="B355" s="27" t="str">
        <x:v>Supporting</x:v>
      </x:c>
      <x:c r="C355" s="27" t="str">
        <x:v>Synchrony/Timescales</x:v>
      </x:c>
      <x:c r="D355" s="27" t="str">
        <x:v>The Interpersonal Neuroscience of Social Learning</x:v>
      </x:c>
      <x:c r="E355" s="27" t="str">
        <x:v>Pan, Novembre, Olsson</x:v>
      </x:c>
      <x:c r="F355" s="27" t="str">
        <x:v>B/C</x:v>
      </x:c>
      <x:c r="G355" s="27" t="str">
        <x:v>Title/abstract-screened research source</x:v>
      </x:c>
      <x:c r="H355" s="27" t="str">
        <x:v>Consensus-prior</x:v>
      </x:c>
      <x:c r="I355" s="27" t="str">
        <x:v>https://consensus.app/papers/details/63901f5067b353cb8d508532065fd4d4/?utm_source=chatgpt</x:v>
      </x:c>
      <x:c r="J355" s="27" t="n">
        <x:v>3</x:v>
      </x:c>
      <x:c r="K355" s="27" t="n">
        <x:v>1</x:v>
      </x:c>
      <x:c r="L355" s="27" t="n">
        <x:v>3</x:v>
      </x:c>
      <x:c r="M355" s="27" t="n">
        <x:v>0</x:v>
      </x:c>
      <x:c r="N355" s="27" t="n">
        <x:v>1</x:v>
      </x:c>
      <x:c r="O355" s="27" t="n">
        <x:f>SUM(J355:N355)</x:f>
        <x:v>8</x:v>
      </x:c>
      <x:c r="P355" s="27" t="str">
        <x:v>NO</x:v>
      </x:c>
      <x:c r="Q355" s="27" t="str"/>
      <x:c r="R355" s="27" t="str">
        <x:f>IF(B355="Spine","INCLUDE",IF(OR(O355&gt;=7,P355="YES"),"INCLUDE","HOLD"))</x:f>
        <x:v>INCLUDE</x:v>
      </x:c>
      <x:c r="S355" s="27" t="str">
        <x:v>Supporting corpus; exact numerical claims require publication-level lock. Included after relevance screen; not automatically a central lecture citation.</x:v>
      </x:c>
      <x:c r="T355" s="27" t="str">
        <x:v>SUP186</x:v>
      </x:c>
      <x:c r="U355" s="27" t="str">
        <x:v>the interpersonal neuroscience of social learning</x:v>
      </x:c>
    </x:row>
    <x:row r="356">
      <x:c r="A356" s="27" t="str">
        <x:v>L353</x:v>
      </x:c>
      <x:c r="B356" s="27" t="str">
        <x:v>Supporting</x:v>
      </x:c>
      <x:c r="C356" s="27" t="str">
        <x:v>Synchrony/Timescales</x:v>
      </x:c>
      <x:c r="D356" s="27" t="str">
        <x:v>The integration of social and neural synchrony: a case for ecologically valid research using MEG neuroimaging</x:v>
      </x:c>
      <x:c r="E356" s="27" t="str">
        <x:v>Levy et al.</x:v>
      </x:c>
      <x:c r="F356" s="27" t="str">
        <x:v>B/C</x:v>
      </x:c>
      <x:c r="G356" s="27" t="str">
        <x:v>Title/abstract-screened research source</x:v>
      </x:c>
      <x:c r="H356" s="27" t="str">
        <x:v>Consensus-prior</x:v>
      </x:c>
      <x:c r="I356" s="27" t="str">
        <x:v>https://consensus.app/papers/details/916ce4c8684e5160bd995c9ef6b253ac/?utm_source=chatgpt</x:v>
      </x:c>
      <x:c r="J356" s="27" t="n">
        <x:v>3</x:v>
      </x:c>
      <x:c r="K356" s="27" t="n">
        <x:v>2</x:v>
      </x:c>
      <x:c r="L356" s="27" t="n">
        <x:v>3</x:v>
      </x:c>
      <x:c r="M356" s="27" t="n">
        <x:v>0</x:v>
      </x:c>
      <x:c r="N356" s="27" t="n">
        <x:v>1</x:v>
      </x:c>
      <x:c r="O356" s="27" t="n">
        <x:f>SUM(J356:N356)</x:f>
        <x:v>9</x:v>
      </x:c>
      <x:c r="P356" s="27" t="str">
        <x:v>NO</x:v>
      </x:c>
      <x:c r="Q356" s="27" t="str"/>
      <x:c r="R356" s="27" t="str">
        <x:f>IF(B356="Spine","INCLUDE",IF(OR(O356&gt;=7,P356="YES"),"INCLUDE","HOLD"))</x:f>
        <x:v>INCLUDE</x:v>
      </x:c>
      <x:c r="S356" s="27" t="str">
        <x:v>Supporting corpus; exact numerical claims require publication-level lock. Included after relevance screen; not automatically a central lecture citation.</x:v>
      </x:c>
      <x:c r="T356" s="27" t="str">
        <x:v>SUP187</x:v>
      </x:c>
      <x:c r="U356" s="27" t="str">
        <x:v>the integration of social and neural synchrony a case for ecologically valid research using meg neuroimaging</x:v>
      </x:c>
    </x:row>
    <x:row r="357">
      <x:c r="A357" s="27" t="str">
        <x:v>L354</x:v>
      </x:c>
      <x:c r="B357" s="27" t="str">
        <x:v>Supporting</x:v>
      </x:c>
      <x:c r="C357" s="27" t="str">
        <x:v>Synchrony/Timescales</x:v>
      </x:c>
      <x:c r="D357" s="27" t="str">
        <x:v>Interactive brains, social minds: Neural and physiological mechanisms of interpersonal action coordination.</x:v>
      </x:c>
      <x:c r="E357" s="27" t="str">
        <x:v>Müller, Ohström, Lindenberger</x:v>
      </x:c>
      <x:c r="F357" s="27" t="str">
        <x:v>B/C</x:v>
      </x:c>
      <x:c r="G357" s="27" t="str">
        <x:v>Title/abstract-screened research source</x:v>
      </x:c>
      <x:c r="H357" s="27" t="str">
        <x:v>Consensus-prior</x:v>
      </x:c>
      <x:c r="I357" s="27" t="str">
        <x:v>https://consensus.app/papers/details/2c3d43f9774952b4a55a8e8eb8e093e3/?utm_source=chatgpt</x:v>
      </x:c>
      <x:c r="J357" s="27" t="n">
        <x:v>3</x:v>
      </x:c>
      <x:c r="K357" s="27" t="n">
        <x:v>2</x:v>
      </x:c>
      <x:c r="L357" s="27" t="n">
        <x:v>3</x:v>
      </x:c>
      <x:c r="M357" s="27" t="n">
        <x:v>0</x:v>
      </x:c>
      <x:c r="N357" s="27" t="n">
        <x:v>1</x:v>
      </x:c>
      <x:c r="O357" s="27" t="n">
        <x:f>SUM(J357:N357)</x:f>
        <x:v>9</x:v>
      </x:c>
      <x:c r="P357" s="27" t="str">
        <x:v>NO</x:v>
      </x:c>
      <x:c r="Q357" s="27" t="str"/>
      <x:c r="R357" s="27" t="str">
        <x:f>IF(B357="Spine","INCLUDE",IF(OR(O357&gt;=7,P357="YES"),"INCLUDE","HOLD"))</x:f>
        <x:v>INCLUDE</x:v>
      </x:c>
      <x:c r="S357" s="27" t="str">
        <x:v>Supporting corpus; exact numerical claims require publication-level lock. Included after relevance screen; not automatically a central lecture citation.</x:v>
      </x:c>
      <x:c r="T357" s="27" t="str">
        <x:v>SUP188</x:v>
      </x:c>
      <x:c r="U357" s="27" t="str">
        <x:v>interactive brains social minds neural and physiological mechanisms of interpersonal action coordination</x:v>
      </x:c>
    </x:row>
    <x:row r="358">
      <x:c r="A358" s="27" t="str">
        <x:v>L355</x:v>
      </x:c>
      <x:c r="B358" s="27" t="str">
        <x:v>Supporting</x:v>
      </x:c>
      <x:c r="C358" s="27" t="str">
        <x:v>Synchrony/Timescales</x:v>
      </x:c>
      <x:c r="D358" s="27" t="str">
        <x:v>Integrated Understanding of Interpersonal Neural Synchronization in Social Interaction</x:v>
      </x:c>
      <x:c r="E358" s="27" t="str">
        <x:v>In &amp; Park</x:v>
      </x:c>
      <x:c r="F358" s="27" t="str">
        <x:v>B/C</x:v>
      </x:c>
      <x:c r="G358" s="27" t="str">
        <x:v>Title/abstract-screened research source</x:v>
      </x:c>
      <x:c r="H358" s="27" t="str">
        <x:v>Consensus-prior</x:v>
      </x:c>
      <x:c r="I358" s="27" t="str">
        <x:v>https://consensus.app/papers/details/9e2178ed1b895830a79a55ca708635ae/?utm_source=chatgpt</x:v>
      </x:c>
      <x:c r="J358" s="27" t="n">
        <x:v>3</x:v>
      </x:c>
      <x:c r="K358" s="27" t="n">
        <x:v>2</x:v>
      </x:c>
      <x:c r="L358" s="27" t="n">
        <x:v>3</x:v>
      </x:c>
      <x:c r="M358" s="27" t="n">
        <x:v>0</x:v>
      </x:c>
      <x:c r="N358" s="27" t="n">
        <x:v>1</x:v>
      </x:c>
      <x:c r="O358" s="27" t="n">
        <x:f>SUM(J358:N358)</x:f>
        <x:v>9</x:v>
      </x:c>
      <x:c r="P358" s="27" t="str">
        <x:v>NO</x:v>
      </x:c>
      <x:c r="Q358" s="27" t="str"/>
      <x:c r="R358" s="27" t="str">
        <x:f>IF(B358="Spine","INCLUDE",IF(OR(O358&gt;=7,P358="YES"),"INCLUDE","HOLD"))</x:f>
        <x:v>INCLUDE</x:v>
      </x:c>
      <x:c r="S358" s="27" t="str">
        <x:v>Supporting corpus; exact numerical claims require publication-level lock. Included after relevance screen; not automatically a central lecture citation.</x:v>
      </x:c>
      <x:c r="T358" s="27" t="str">
        <x:v>SUP189</x:v>
      </x:c>
      <x:c r="U358" s="27" t="str">
        <x:v>integrated understanding of interpersonal neural synchronization in social interaction</x:v>
      </x:c>
    </x:row>
    <x:row r="359">
      <x:c r="A359" s="27" t="str">
        <x:v>L356</x:v>
      </x:c>
      <x:c r="B359" s="27" t="str">
        <x:v>Supporting</x:v>
      </x:c>
      <x:c r="C359" s="27" t="str">
        <x:v>Social cognition</x:v>
      </x:c>
      <x:c r="D359" s="27" t="str">
        <x:v>Towards a Psychological Construct of Being Moved</x:v>
      </x:c>
      <x:c r="E359" s="27" t="str">
        <x:v>Menninghaus et al.</x:v>
      </x:c>
      <x:c r="F359" s="27" t="str">
        <x:v>B/C</x:v>
      </x:c>
      <x:c r="G359" s="27" t="str">
        <x:v>Title/abstract-screened research source</x:v>
      </x:c>
      <x:c r="H359" s="27" t="str">
        <x:v>OpenAlex-A</x:v>
      </x:c>
      <x:c r="I359" s="27" t="str">
        <x:v>http://hdl.handle.net/11858/00-001M-0000-0027-9E03-8</x:v>
      </x:c>
      <x:c r="J359" s="27" t="n">
        <x:v>3</x:v>
      </x:c>
      <x:c r="K359" s="27" t="n">
        <x:v>1</x:v>
      </x:c>
      <x:c r="L359" s="27" t="n">
        <x:v>2</x:v>
      </x:c>
      <x:c r="M359" s="27" t="n">
        <x:v>0</x:v>
      </x:c>
      <x:c r="N359" s="27" t="n">
        <x:v>2</x:v>
      </x:c>
      <x:c r="O359" s="27" t="n">
        <x:f>SUM(J359:N359)</x:f>
        <x:v>8</x:v>
      </x:c>
      <x:c r="P359" s="27" t="str">
        <x:v>NO</x:v>
      </x:c>
      <x:c r="Q359" s="27" t="str"/>
      <x:c r="R359" s="27" t="str">
        <x:f>IF(B359="Spine","INCLUDE",IF(OR(O359&gt;=7,P359="YES"),"INCLUDE","HOLD"))</x:f>
        <x:v>INCLUDE</x:v>
      </x:c>
      <x:c r="S359" s="27" t="str">
        <x:v>Supporting corpus; exact numerical claims require publication-level lock. Included after relevance screen; not automatically a central lecture citation.</x:v>
      </x:c>
      <x:c r="T359" s="27" t="str">
        <x:v>SUP190</x:v>
      </x:c>
      <x:c r="U359" s="27" t="str">
        <x:v>towards a psychological construct of being moved</x:v>
      </x:c>
    </x:row>
    <x:row r="360">
      <x:c r="A360" s="27" t="str">
        <x:v>L357</x:v>
      </x:c>
      <x:c r="B360" s="27" t="str">
        <x:v>Supporting</x:v>
      </x:c>
      <x:c r="C360" s="27" t="str">
        <x:v>Social cognition</x:v>
      </x:c>
      <x:c r="D360" s="27" t="str">
        <x:v>Learning Empathy Through Virtual Reality</x:v>
      </x:c>
      <x:c r="E360" s="27" t="str">
        <x:v>Bertrand et al.</x:v>
      </x:c>
      <x:c r="F360" s="27" t="str">
        <x:v>B/C</x:v>
      </x:c>
      <x:c r="G360" s="27" t="str">
        <x:v>Title/abstract-screened research source</x:v>
      </x:c>
      <x:c r="H360" s="27" t="str">
        <x:v>OpenAlex-A</x:v>
      </x:c>
      <x:c r="I360" s="27" t="str">
        <x:v>https://www.frontiersin.org/articles/10.3389/frobt.2018.00026/pdf</x:v>
      </x:c>
      <x:c r="J360" s="27" t="n">
        <x:v>3</x:v>
      </x:c>
      <x:c r="K360" s="27" t="n">
        <x:v>1</x:v>
      </x:c>
      <x:c r="L360" s="27" t="n">
        <x:v>2</x:v>
      </x:c>
      <x:c r="M360" s="27" t="n">
        <x:v>0</x:v>
      </x:c>
      <x:c r="N360" s="27" t="n">
        <x:v>2</x:v>
      </x:c>
      <x:c r="O360" s="27" t="n">
        <x:f>SUM(J360:N360)</x:f>
        <x:v>8</x:v>
      </x:c>
      <x:c r="P360" s="27" t="str">
        <x:v>NO</x:v>
      </x:c>
      <x:c r="Q360" s="27" t="str"/>
      <x:c r="R360" s="27" t="str">
        <x:f>IF(B360="Spine","INCLUDE",IF(OR(O360&gt;=7,P360="YES"),"INCLUDE","HOLD"))</x:f>
        <x:v>INCLUDE</x:v>
      </x:c>
      <x:c r="S360" s="27" t="str">
        <x:v>Supporting corpus; exact numerical claims require publication-level lock. Included after relevance screen; not automatically a central lecture citation.</x:v>
      </x:c>
      <x:c r="T360" s="27" t="str">
        <x:v>SUP191</x:v>
      </x:c>
      <x:c r="U360" s="27" t="str">
        <x:v>learning empathy through virtual reality</x:v>
      </x:c>
    </x:row>
    <x:row r="361">
      <x:c r="A361" s="27" t="str">
        <x:v>L358</x:v>
      </x:c>
      <x:c r="B361" s="27" t="str">
        <x:v>Supporting</x:v>
      </x:c>
      <x:c r="C361" s="27" t="str">
        <x:v>Social cognition</x:v>
      </x:c>
      <x:c r="D361" s="27" t="str">
        <x:v>Neurobiology of social behavior abnormalities in autism and Williams syndrome</x:v>
      </x:c>
      <x:c r="E361" s="27" t="str">
        <x:v>Barak &amp; Feng</x:v>
      </x:c>
      <x:c r="F361" s="27" t="str">
        <x:v>B/C</x:v>
      </x:c>
      <x:c r="G361" s="27" t="str">
        <x:v>Title/abstract-screened research source</x:v>
      </x:c>
      <x:c r="H361" s="27" t="str">
        <x:v>OpenAlex-D</x:v>
      </x:c>
      <x:c r="I361" s="27" t="str">
        <x:v>https://www.nature.com/articles/nn.4276.pdf</x:v>
      </x:c>
      <x:c r="J361" s="27" t="n">
        <x:v>3</x:v>
      </x:c>
      <x:c r="K361" s="27" t="n">
        <x:v>1</x:v>
      </x:c>
      <x:c r="L361" s="27" t="n">
        <x:v>2</x:v>
      </x:c>
      <x:c r="M361" s="27" t="n">
        <x:v>0</x:v>
      </x:c>
      <x:c r="N361" s="27" t="n">
        <x:v>2</x:v>
      </x:c>
      <x:c r="O361" s="27" t="n">
        <x:f>SUM(J361:N361)</x:f>
        <x:v>8</x:v>
      </x:c>
      <x:c r="P361" s="27" t="str">
        <x:v>NO</x:v>
      </x:c>
      <x:c r="Q361" s="27" t="str"/>
      <x:c r="R361" s="27" t="str">
        <x:f>IF(B361="Spine","INCLUDE",IF(OR(O361&gt;=7,P361="YES"),"INCLUDE","HOLD"))</x:f>
        <x:v>INCLUDE</x:v>
      </x:c>
      <x:c r="S361" s="27" t="str">
        <x:v>Supporting corpus; exact numerical claims require publication-level lock. Included after relevance screen; not automatically a central lecture citation.</x:v>
      </x:c>
      <x:c r="T361" s="27" t="str">
        <x:v>SUP192</x:v>
      </x:c>
      <x:c r="U361" s="27" t="str">
        <x:v>neurobiology of social behavior abnormalities in autism and williams syndrome</x:v>
      </x:c>
    </x:row>
    <x:row r="362">
      <x:c r="A362" s="27" t="str">
        <x:v>L359</x:v>
      </x:c>
      <x:c r="B362" s="27" t="str">
        <x:v>Supporting</x:v>
      </x:c>
      <x:c r="C362" s="27" t="str">
        <x:v>Social cognition</x:v>
      </x:c>
      <x:c r="D362" s="27" t="str">
        <x:v>Preferences and beliefs in ingroup favoritism</x:v>
      </x:c>
      <x:c r="E362" s="27" t="str">
        <x:v>Everett, Faber, Crockett</x:v>
      </x:c>
      <x:c r="F362" s="27" t="str">
        <x:v>B/C</x:v>
      </x:c>
      <x:c r="G362" s="27" t="str">
        <x:v>Title/abstract-screened research source</x:v>
      </x:c>
      <x:c r="H362" s="27" t="str">
        <x:v>OpenAlex-D</x:v>
      </x:c>
      <x:c r="I362" s="27" t="str">
        <x:v>https://www.frontiersin.org/articles/10.3389/fnbeh.2015.00015/pdf</x:v>
      </x:c>
      <x:c r="J362" s="27" t="n">
        <x:v>3</x:v>
      </x:c>
      <x:c r="K362" s="27" t="n">
        <x:v>1</x:v>
      </x:c>
      <x:c r="L362" s="27" t="n">
        <x:v>2</x:v>
      </x:c>
      <x:c r="M362" s="27" t="n">
        <x:v>0</x:v>
      </x:c>
      <x:c r="N362" s="27" t="n">
        <x:v>2</x:v>
      </x:c>
      <x:c r="O362" s="27" t="n">
        <x:f>SUM(J362:N362)</x:f>
        <x:v>8</x:v>
      </x:c>
      <x:c r="P362" s="27" t="str">
        <x:v>NO</x:v>
      </x:c>
      <x:c r="Q362" s="27" t="str"/>
      <x:c r="R362" s="27" t="str">
        <x:f>IF(B362="Spine","INCLUDE",IF(OR(O362&gt;=7,P362="YES"),"INCLUDE","HOLD"))</x:f>
        <x:v>INCLUDE</x:v>
      </x:c>
      <x:c r="S362" s="27" t="str">
        <x:v>Supporting corpus; exact numerical claims require publication-level lock. Included after relevance screen; not automatically a central lecture citation.</x:v>
      </x:c>
      <x:c r="T362" s="27" t="str">
        <x:v>SUP193</x:v>
      </x:c>
      <x:c r="U362" s="27" t="str">
        <x:v>preferences and beliefs in ingroup favoritism</x:v>
      </x:c>
    </x:row>
    <x:row r="363">
      <x:c r="A363" s="27" t="str">
        <x:v>L360</x:v>
      </x:c>
      <x:c r="B363" s="27" t="str">
        <x:v>Supporting</x:v>
      </x:c>
      <x:c r="C363" s="27" t="str">
        <x:v>Social cognition</x:v>
      </x:c>
      <x:c r="D363" s="27" t="str">
        <x:v>Beyond happiness: Building a science of discrete positive emotions.</x:v>
      </x:c>
      <x:c r="E363" s="27" t="str">
        <x:v>Shiota et al.</x:v>
      </x:c>
      <x:c r="F363" s="27" t="str">
        <x:v>B/C</x:v>
      </x:c>
      <x:c r="G363" s="27" t="str">
        <x:v>Title/abstract-screened research source</x:v>
      </x:c>
      <x:c r="H363" s="27" t="str">
        <x:v>OpenAlex-D</x:v>
      </x:c>
      <x:c r="I363" s="27" t="str">
        <x:v>https://escholarship.org/content/qt91t1q756/qt91t1q756.pdf?t=q9yfh2</x:v>
      </x:c>
      <x:c r="J363" s="27" t="n">
        <x:v>3</x:v>
      </x:c>
      <x:c r="K363" s="27" t="n">
        <x:v>1</x:v>
      </x:c>
      <x:c r="L363" s="27" t="n">
        <x:v>2</x:v>
      </x:c>
      <x:c r="M363" s="27" t="n">
        <x:v>0</x:v>
      </x:c>
      <x:c r="N363" s="27" t="n">
        <x:v>2</x:v>
      </x:c>
      <x:c r="O363" s="27" t="n">
        <x:f>SUM(J363:N363)</x:f>
        <x:v>8</x:v>
      </x:c>
      <x:c r="P363" s="27" t="str">
        <x:v>NO</x:v>
      </x:c>
      <x:c r="Q363" s="27" t="str"/>
      <x:c r="R363" s="27" t="str">
        <x:f>IF(B363="Spine","INCLUDE",IF(OR(O363&gt;=7,P363="YES"),"INCLUDE","HOLD"))</x:f>
        <x:v>INCLUDE</x:v>
      </x:c>
      <x:c r="S363" s="27" t="str">
        <x:v>Supporting corpus; exact numerical claims require publication-level lock. Included after relevance screen; not automatically a central lecture citation.</x:v>
      </x:c>
      <x:c r="T363" s="27" t="str">
        <x:v>SUP194</x:v>
      </x:c>
      <x:c r="U363" s="27" t="str">
        <x:v>beyond happiness building a science of discrete positive emotions</x:v>
      </x:c>
    </x:row>
    <x:row r="364">
      <x:c r="A364" s="27" t="str">
        <x:v>L361</x:v>
      </x:c>
      <x:c r="B364" s="27" t="str">
        <x:v>Supporting</x:v>
      </x:c>
      <x:c r="C364" s="27" t="str">
        <x:v>Social cognition</x:v>
      </x:c>
      <x:c r="D364" s="27" t="str">
        <x:v>The Affective Neuroscience of Aging</x:v>
      </x:c>
      <x:c r="E364" s="27" t="str">
        <x:v>Mather</x:v>
      </x:c>
      <x:c r="F364" s="27" t="str">
        <x:v>B/C</x:v>
      </x:c>
      <x:c r="G364" s="27" t="str">
        <x:v>Title/abstract-screened research source</x:v>
      </x:c>
      <x:c r="H364" s="27" t="str">
        <x:v>OpenAlex-D</x:v>
      </x:c>
      <x:c r="I364" s="27" t="str">
        <x:v>https://www.annualreviews.org/doi/pdf/10.1146/annurev-psych-122414-033540</x:v>
      </x:c>
      <x:c r="J364" s="27" t="n">
        <x:v>3</x:v>
      </x:c>
      <x:c r="K364" s="27" t="n">
        <x:v>1</x:v>
      </x:c>
      <x:c r="L364" s="27" t="n">
        <x:v>2</x:v>
      </x:c>
      <x:c r="M364" s="27" t="n">
        <x:v>0</x:v>
      </x:c>
      <x:c r="N364" s="27" t="n">
        <x:v>2</x:v>
      </x:c>
      <x:c r="O364" s="27" t="n">
        <x:f>SUM(J364:N364)</x:f>
        <x:v>8</x:v>
      </x:c>
      <x:c r="P364" s="27" t="str">
        <x:v>NO</x:v>
      </x:c>
      <x:c r="Q364" s="27" t="str"/>
      <x:c r="R364" s="27" t="str">
        <x:f>IF(B364="Spine","INCLUDE",IF(OR(O364&gt;=7,P364="YES"),"INCLUDE","HOLD"))</x:f>
        <x:v>INCLUDE</x:v>
      </x:c>
      <x:c r="S364" s="27" t="str">
        <x:v>Supporting corpus; exact numerical claims require publication-level lock. Included after relevance screen; not automatically a central lecture citation.</x:v>
      </x:c>
      <x:c r="T364" s="27" t="str">
        <x:v>SUP195</x:v>
      </x:c>
      <x:c r="U364" s="27" t="str">
        <x:v>the affective neuroscience of aging</x:v>
      </x:c>
    </x:row>
    <x:row r="365">
      <x:c r="A365" s="27" t="str">
        <x:v>L362</x:v>
      </x:c>
      <x:c r="B365" s="27" t="str">
        <x:v>Supporting</x:v>
      </x:c>
      <x:c r="C365" s="27" t="str">
        <x:v>Social cognition</x:v>
      </x:c>
      <x:c r="D365" s="27" t="str">
        <x:v>The ontogenesis of narrative: from moving to meaning</x:v>
      </x:c>
      <x:c r="E365" s="27" t="str">
        <x:v>Delafield-Butt &amp; Trevarthen</x:v>
      </x:c>
      <x:c r="F365" s="27" t="str">
        <x:v>B/C</x:v>
      </x:c>
      <x:c r="G365" s="27" t="str">
        <x:v>Title/abstract-screened research source</x:v>
      </x:c>
      <x:c r="H365" s="27" t="str">
        <x:v>OpenAlex-A</x:v>
      </x:c>
      <x:c r="I365" s="27" t="str">
        <x:v>https://www.frontiersin.org/articles/10.3389/fpsyg.2015.01157/pdf</x:v>
      </x:c>
      <x:c r="J365" s="27" t="n">
        <x:v>3</x:v>
      </x:c>
      <x:c r="K365" s="27" t="n">
        <x:v>1</x:v>
      </x:c>
      <x:c r="L365" s="27" t="n">
        <x:v>2</x:v>
      </x:c>
      <x:c r="M365" s="27" t="n">
        <x:v>0</x:v>
      </x:c>
      <x:c r="N365" s="27" t="n">
        <x:v>2</x:v>
      </x:c>
      <x:c r="O365" s="27" t="n">
        <x:f>SUM(J365:N365)</x:f>
        <x:v>8</x:v>
      </x:c>
      <x:c r="P365" s="27" t="str">
        <x:v>NO</x:v>
      </x:c>
      <x:c r="Q365" s="27" t="str"/>
      <x:c r="R365" s="27" t="str">
        <x:f>IF(B365="Spine","INCLUDE",IF(OR(O365&gt;=7,P365="YES"),"INCLUDE","HOLD"))</x:f>
        <x:v>INCLUDE</x:v>
      </x:c>
      <x:c r="S365" s="27" t="str">
        <x:v>Supporting corpus; exact numerical claims require publication-level lock. Included after relevance screen; not automatically a central lecture citation.</x:v>
      </x:c>
      <x:c r="T365" s="27" t="str">
        <x:v>SUP196</x:v>
      </x:c>
      <x:c r="U365" s="27" t="str">
        <x:v>the ontogenesis of narrative from moving to meaning</x:v>
      </x:c>
    </x:row>
    <x:row r="366">
      <x:c r="A366" s="27" t="str">
        <x:v>L363</x:v>
      </x:c>
      <x:c r="B366" s="27" t="str">
        <x:v>Supporting</x:v>
      </x:c>
      <x:c r="C366" s="27" t="str">
        <x:v>Social context</x:v>
      </x:c>
      <x:c r="D366" s="27" t="str">
        <x:v>Perinatal Parenting Stress, Anxiety, and Depression Outcomes in First-Time Mothers and Fathers</x:v>
      </x:c>
      <x:c r="E366" s="27" t="str">
        <x:v>Vismara et al.</x:v>
      </x:c>
      <x:c r="F366" s="27" t="str">
        <x:v>B/C</x:v>
      </x:c>
      <x:c r="G366" s="27" t="str">
        <x:v>Title/abstract-screened research source</x:v>
      </x:c>
      <x:c r="H366" s="27" t="str">
        <x:v>OpenAlex-A</x:v>
      </x:c>
      <x:c r="I366" s="27" t="str">
        <x:v>https://www.frontiersin.org/articles/10.3389/fpsyg.2016.00938/pdf</x:v>
      </x:c>
      <x:c r="J366" s="27" t="n">
        <x:v>2</x:v>
      </x:c>
      <x:c r="K366" s="27" t="n">
        <x:v>1</x:v>
      </x:c>
      <x:c r="L366" s="27" t="n">
        <x:v>1</x:v>
      </x:c>
      <x:c r="M366" s="27" t="n">
        <x:v>0</x:v>
      </x:c>
      <x:c r="N366" s="27" t="n">
        <x:v>2</x:v>
      </x:c>
      <x:c r="O366" s="27" t="n">
        <x:f>SUM(J366:N366)</x:f>
        <x:v>6</x:v>
      </x:c>
      <x:c r="P366" s="27" t="str">
        <x:v>YES</x:v>
      </x:c>
      <x:c r="Q366" s="27" t="str">
        <x:v>Dyadic developmental stress anchor filling perinatal family-state coverage.</x:v>
      </x:c>
      <x:c r="R366" s="27" t="str">
        <x:f>IF(B366="Spine","INCLUDE",IF(OR(O366&gt;=7,P366="YES"),"INCLUDE","HOLD"))</x:f>
        <x:v>INCLUDE</x:v>
      </x:c>
      <x:c r="S366" s="27" t="str">
        <x:v>Supporting corpus; exact numerical claims require publication-level lock. Included after relevance screen; not automatically a central lecture citation.</x:v>
      </x:c>
      <x:c r="T366" s="27" t="str">
        <x:v>SUP197</x:v>
      </x:c>
      <x:c r="U366" s="27" t="str">
        <x:v>perinatal parenting stress anxiety and depression outcomes in first time mothers and fathers</x:v>
      </x:c>
    </x:row>
    <x:row r="367">
      <x:c r="A367" s="27" t="str">
        <x:v>L364</x:v>
      </x:c>
      <x:c r="B367" s="27" t="str">
        <x:v>Supporting</x:v>
      </x:c>
      <x:c r="C367" s="27" t="str">
        <x:v>Social context</x:v>
      </x:c>
      <x:c r="D367" s="27" t="str">
        <x:v>Sensory Processing Sensitivity in the context of Environmental Sensitivity</x:v>
      </x:c>
      <x:c r="E367" s="27" t="str">
        <x:v>Greven et al.</x:v>
      </x:c>
      <x:c r="F367" s="27" t="str">
        <x:v>B/C</x:v>
      </x:c>
      <x:c r="G367" s="27" t="str">
        <x:v>Title/abstract-screened research source</x:v>
      </x:c>
      <x:c r="H367" s="27" t="str">
        <x:v>OpenAlex-D</x:v>
      </x:c>
      <x:c r="I367" s="27" t="str">
        <x:v>https://www.sciencedirect.com/science/article/pii/S0149763418306250/pdf</x:v>
      </x:c>
      <x:c r="J367" s="27" t="n">
        <x:v>2</x:v>
      </x:c>
      <x:c r="K367" s="27" t="n">
        <x:v>1</x:v>
      </x:c>
      <x:c r="L367" s="27" t="n">
        <x:v>1</x:v>
      </x:c>
      <x:c r="M367" s="27" t="n">
        <x:v>0</x:v>
      </x:c>
      <x:c r="N367" s="27" t="n">
        <x:v>2</x:v>
      </x:c>
      <x:c r="O367" s="27" t="n">
        <x:f>SUM(J367:N367)</x:f>
        <x:v>6</x:v>
      </x:c>
      <x:c r="P367" s="27" t="str">
        <x:v>NO</x:v>
      </x:c>
      <x:c r="Q367" s="27" t="str"/>
      <x:c r="R367" s="27" t="str">
        <x:f>IF(B367="Spine","INCLUDE",IF(OR(O367&gt;=7,P367="YES"),"INCLUDE","HOLD"))</x:f>
        <x:v>HOLD</x:v>
      </x:c>
      <x:c r="S367" s="27" t="str">
        <x:v>Supporting corpus; exact numerical claims require publication-level lock. Included after relevance screen; not automatically a central lecture citation.</x:v>
      </x:c>
      <x:c r="T367" s="27" t="str">
        <x:v>SUP198</x:v>
      </x:c>
      <x:c r="U367" s="27" t="str">
        <x:v>sensory processing sensitivity in the context of environmental sensitivity</x:v>
      </x:c>
    </x:row>
    <x:row r="368">
      <x:c r="A368" s="27" t="str">
        <x:v>L365</x:v>
      </x:c>
      <x:c r="B368" s="27" t="str">
        <x:v>Supporting</x:v>
      </x:c>
      <x:c r="C368" s="27" t="str">
        <x:v>Social context</x:v>
      </x:c>
      <x:c r="D368" s="27" t="str">
        <x:v>Biofeedback for Everyday Stress Management: A Systematic Review</x:v>
      </x:c>
      <x:c r="E368" s="27" t="str">
        <x:v>Yu et al.</x:v>
      </x:c>
      <x:c r="F368" s="27" t="str">
        <x:v>B/C</x:v>
      </x:c>
      <x:c r="G368" s="27" t="str">
        <x:v>Title/abstract-screened research source</x:v>
      </x:c>
      <x:c r="H368" s="27" t="str">
        <x:v>OpenAlex-A</x:v>
      </x:c>
      <x:c r="I368" s="27" t="str">
        <x:v>https://www.frontiersin.org/articles/10.3389/fict.2018.00023/pdf</x:v>
      </x:c>
      <x:c r="J368" s="27" t="n">
        <x:v>2</x:v>
      </x:c>
      <x:c r="K368" s="27" t="n">
        <x:v>3</x:v>
      </x:c>
      <x:c r="L368" s="27" t="n">
        <x:v>1</x:v>
      </x:c>
      <x:c r="M368" s="27" t="n">
        <x:v>2</x:v>
      </x:c>
      <x:c r="N368" s="27" t="n">
        <x:v>2</x:v>
      </x:c>
      <x:c r="O368" s="27" t="n">
        <x:f>SUM(J368:N368)</x:f>
        <x:v>10</x:v>
      </x:c>
      <x:c r="P368" s="27" t="str">
        <x:v>NO</x:v>
      </x:c>
      <x:c r="Q368" s="27" t="str"/>
      <x:c r="R368" s="27" t="str">
        <x:f>IF(B368="Spine","INCLUDE",IF(OR(O368&gt;=7,P368="YES"),"INCLUDE","HOLD"))</x:f>
        <x:v>INCLUDE</x:v>
      </x:c>
      <x:c r="S368" s="27" t="str">
        <x:v>Supporting corpus; exact numerical claims require publication-level lock. Included after relevance screen; not automatically a central lecture citation.</x:v>
      </x:c>
      <x:c r="T368" s="27" t="str">
        <x:v>SUP199</x:v>
      </x:c>
      <x:c r="U368" s="27" t="str">
        <x:v>biofeedback for everyday stress management a systematic review</x:v>
      </x:c>
    </x:row>
    <x:row r="369">
      <x:c r="A369" s="27" t="str">
        <x:v>L366</x:v>
      </x:c>
      <x:c r="B369" s="27" t="str">
        <x:v>Supporting</x:v>
      </x:c>
      <x:c r="C369" s="27" t="str">
        <x:v>Social context</x:v>
      </x:c>
      <x:c r="D369" s="27" t="str">
        <x:v>Mindfulness in cultural context</x:v>
      </x:c>
      <x:c r="E369" s="27" t="str">
        <x:v>Kirmayer</x:v>
      </x:c>
      <x:c r="F369" s="27" t="str">
        <x:v>B/C</x:v>
      </x:c>
      <x:c r="G369" s="27" t="str">
        <x:v>Title/abstract-screened research source</x:v>
      </x:c>
      <x:c r="H369" s="27" t="str">
        <x:v>OpenAlex-A</x:v>
      </x:c>
      <x:c r="I369" s="27" t="str">
        <x:v>https://journals.sagepub.com/doi/pdf/10.1177/1363461515598949</x:v>
      </x:c>
      <x:c r="J369" s="27" t="n">
        <x:v>2</x:v>
      </x:c>
      <x:c r="K369" s="27" t="n">
        <x:v>1</x:v>
      </x:c>
      <x:c r="L369" s="27" t="n">
        <x:v>1</x:v>
      </x:c>
      <x:c r="M369" s="27" t="n">
        <x:v>0</x:v>
      </x:c>
      <x:c r="N369" s="27" t="n">
        <x:v>2</x:v>
      </x:c>
      <x:c r="O369" s="27" t="n">
        <x:f>SUM(J369:N369)</x:f>
        <x:v>6</x:v>
      </x:c>
      <x:c r="P369" s="27" t="str">
        <x:v>NO</x:v>
      </x:c>
      <x:c r="Q369" s="27" t="str"/>
      <x:c r="R369" s="27" t="str">
        <x:f>IF(B369="Spine","INCLUDE",IF(OR(O369&gt;=7,P369="YES"),"INCLUDE","HOLD"))</x:f>
        <x:v>HOLD</x:v>
      </x:c>
      <x:c r="S369" s="27" t="str">
        <x:v>Supporting corpus; exact numerical claims require publication-level lock. Included after relevance screen; not automatically a central lecture citation.</x:v>
      </x:c>
      <x:c r="T369" s="27" t="str">
        <x:v>SUP200</x:v>
      </x:c>
      <x:c r="U369" s="27" t="str">
        <x:v>mindfulness in cultural context</x:v>
      </x:c>
    </x:row>
    <x:row r="370">
      <x:c r="A370" s="27" t="str">
        <x:v>L367</x:v>
      </x:c>
      <x:c r="B370" s="27" t="str">
        <x:v>Supporting</x:v>
      </x:c>
      <x:c r="C370" s="27" t="str">
        <x:v>Social context</x:v>
      </x:c>
      <x:c r="D370" s="27" t="str">
        <x:v>Peer influence: summary and synthesis of recent empirical research</x:v>
      </x:c>
      <x:c r="E370" s="27" t="str">
        <x:v>Laursen &amp; Veenstra</x:v>
      </x:c>
      <x:c r="F370" s="27" t="str">
        <x:v>B/C</x:v>
      </x:c>
      <x:c r="G370" s="27" t="str">
        <x:v>Title/abstract-screened research source</x:v>
      </x:c>
      <x:c r="H370" s="27" t="str">
        <x:v>OpenAlex-D</x:v>
      </x:c>
      <x:c r="I370" s="27" t="str">
        <x:v>https://onlinelibrary.wiley.com/doi/pdfdirect/10.1111/jora.12606</x:v>
      </x:c>
      <x:c r="J370" s="27" t="n">
        <x:v>2</x:v>
      </x:c>
      <x:c r="K370" s="27" t="n">
        <x:v>1</x:v>
      </x:c>
      <x:c r="L370" s="27" t="n">
        <x:v>1</x:v>
      </x:c>
      <x:c r="M370" s="27" t="n">
        <x:v>0</x:v>
      </x:c>
      <x:c r="N370" s="27" t="n">
        <x:v>2</x:v>
      </x:c>
      <x:c r="O370" s="27" t="n">
        <x:f>SUM(J370:N370)</x:f>
        <x:v>6</x:v>
      </x:c>
      <x:c r="P370" s="27" t="str">
        <x:v>NO</x:v>
      </x:c>
      <x:c r="Q370" s="27" t="str"/>
      <x:c r="R370" s="27" t="str">
        <x:f>IF(B370="Spine","INCLUDE",IF(OR(O370&gt;=7,P370="YES"),"INCLUDE","HOLD"))</x:f>
        <x:v>HOLD</x:v>
      </x:c>
      <x:c r="S370" s="27" t="str">
        <x:v>Supporting corpus; exact numerical claims require publication-level lock. Included after relevance screen; not automatically a central lecture citation.</x:v>
      </x:c>
      <x:c r="T370" s="27" t="str">
        <x:v>SUP201</x:v>
      </x:c>
      <x:c r="U370" s="27" t="str">
        <x:v>peer influence summary and synthesis of recent empirical research</x:v>
      </x:c>
    </x:row>
    <x:row r="371">
      <x:c r="A371" s="27" t="str">
        <x:v>L368</x:v>
      </x:c>
      <x:c r="B371" s="27" t="str">
        <x:v>Supporting</x:v>
      </x:c>
      <x:c r="C371" s="27" t="str">
        <x:v>Social context</x:v>
      </x:c>
      <x:c r="D371" s="27" t="str">
        <x:v>Surviving remotely: How job control and loneliness during a forced shift to remote work impacted well-being</x:v>
      </x:c>
      <x:c r="E371" s="27" t="str">
        <x:v>Becker et al.</x:v>
      </x:c>
      <x:c r="F371" s="27" t="str">
        <x:v>B/C</x:v>
      </x:c>
      <x:c r="G371" s="27" t="str">
        <x:v>Title/abstract-screened research source</x:v>
      </x:c>
      <x:c r="H371" s="27" t="str">
        <x:v>OpenAlex-D</x:v>
      </x:c>
      <x:c r="I371" s="27" t="str">
        <x:v>https://onlinelibrary.wiley.com/doi/pdfdirect/10.1002/hrm.22102</x:v>
      </x:c>
      <x:c r="J371" s="27" t="n">
        <x:v>2</x:v>
      </x:c>
      <x:c r="K371" s="27" t="n">
        <x:v>1</x:v>
      </x:c>
      <x:c r="L371" s="27" t="n">
        <x:v>1</x:v>
      </x:c>
      <x:c r="M371" s="27" t="n">
        <x:v>0</x:v>
      </x:c>
      <x:c r="N371" s="27" t="n">
        <x:v>2</x:v>
      </x:c>
      <x:c r="O371" s="27" t="n">
        <x:f>SUM(J371:N371)</x:f>
        <x:v>6</x:v>
      </x:c>
      <x:c r="P371" s="27" t="str">
        <x:v>NO</x:v>
      </x:c>
      <x:c r="Q371" s="27" t="str"/>
      <x:c r="R371" s="27" t="str">
        <x:f>IF(B371="Spine","INCLUDE",IF(OR(O371&gt;=7,P371="YES"),"INCLUDE","HOLD"))</x:f>
        <x:v>HOLD</x:v>
      </x:c>
      <x:c r="S371" s="27" t="str">
        <x:v>Supporting corpus; exact numerical claims require publication-level lock. Included after relevance screen; not automatically a central lecture citation.</x:v>
      </x:c>
      <x:c r="T371" s="27" t="str">
        <x:v>SUP202</x:v>
      </x:c>
      <x:c r="U371" s="27" t="str">
        <x:v>surviving remotely how job control and loneliness during a forced shift to remote work impacted well being</x:v>
      </x:c>
    </x:row>
    <x:row r="372">
      <x:c r="A372" s="27" t="str">
        <x:v>L369</x:v>
      </x:c>
      <x:c r="B372" s="27" t="str">
        <x:v>Supporting</x:v>
      </x:c>
      <x:c r="C372" s="27" t="str">
        <x:v>Social context</x:v>
      </x:c>
      <x:c r="D372" s="27" t="str">
        <x:v>On the stress potential of videoconferencing: definition and root causes of Zoom fatigue</x:v>
      </x:c>
      <x:c r="E372" s="27" t="str">
        <x:v>Riedl</x:v>
      </x:c>
      <x:c r="F372" s="27" t="str">
        <x:v>B/C</x:v>
      </x:c>
      <x:c r="G372" s="27" t="str">
        <x:v>Title/abstract-screened research source</x:v>
      </x:c>
      <x:c r="H372" s="27" t="str">
        <x:v>OpenAlex-A</x:v>
      </x:c>
      <x:c r="I372" s="27" t="str">
        <x:v>https://link.springer.com/content/pdf/10.1007/s12525-021-00501-3.pdf</x:v>
      </x:c>
      <x:c r="J372" s="27" t="n">
        <x:v>2</x:v>
      </x:c>
      <x:c r="K372" s="27" t="n">
        <x:v>1</x:v>
      </x:c>
      <x:c r="L372" s="27" t="n">
        <x:v>1</x:v>
      </x:c>
      <x:c r="M372" s="27" t="n">
        <x:v>0</x:v>
      </x:c>
      <x:c r="N372" s="27" t="n">
        <x:v>2</x:v>
      </x:c>
      <x:c r="O372" s="27" t="n">
        <x:f>SUM(J372:N372)</x:f>
        <x:v>6</x:v>
      </x:c>
      <x:c r="P372" s="27" t="str">
        <x:v>NO</x:v>
      </x:c>
      <x:c r="Q372" s="27" t="str"/>
      <x:c r="R372" s="27" t="str">
        <x:f>IF(B372="Spine","INCLUDE",IF(OR(O372&gt;=7,P372="YES"),"INCLUDE","HOLD"))</x:f>
        <x:v>HOLD</x:v>
      </x:c>
      <x:c r="S372" s="27" t="str">
        <x:v>Supporting corpus; exact numerical claims require publication-level lock. Included after relevance screen; not automatically a central lecture citation.</x:v>
      </x:c>
      <x:c r="T372" s="27" t="str">
        <x:v>SUP203</x:v>
      </x:c>
      <x:c r="U372" s="27" t="str">
        <x:v>on the stress potential of videoconferencing definition and root causes of zoom fatigue</x:v>
      </x:c>
    </x:row>
    <x:row r="373">
      <x:c r="A373" s="27" t="str">
        <x:v>L370</x:v>
      </x:c>
      <x:c r="B373" s="27" t="str">
        <x:v>Supporting</x:v>
      </x:c>
      <x:c r="C373" s="27" t="str">
        <x:v>Social context</x:v>
      </x:c>
      <x:c r="D373" s="27" t="str">
        <x:v>The Power of a Positive Human–Animal Relationship for Animal Welfare</x:v>
      </x:c>
      <x:c r="E373" s="27" t="str">
        <x:v>Rault et al.</x:v>
      </x:c>
      <x:c r="F373" s="27" t="str">
        <x:v>B/C</x:v>
      </x:c>
      <x:c r="G373" s="27" t="str">
        <x:v>Title/abstract-screened research source</x:v>
      </x:c>
      <x:c r="H373" s="27" t="str">
        <x:v>OpenAlex-A</x:v>
      </x:c>
      <x:c r="I373" s="27" t="str">
        <x:v>https://www.frontiersin.org/articles/10.3389/fvets.2020.590867/pdf</x:v>
      </x:c>
      <x:c r="J373" s="27" t="n">
        <x:v>2</x:v>
      </x:c>
      <x:c r="K373" s="27" t="n">
        <x:v>1</x:v>
      </x:c>
      <x:c r="L373" s="27" t="n">
        <x:v>1</x:v>
      </x:c>
      <x:c r="M373" s="27" t="n">
        <x:v>0</x:v>
      </x:c>
      <x:c r="N373" s="27" t="n">
        <x:v>2</x:v>
      </x:c>
      <x:c r="O373" s="27" t="n">
        <x:f>SUM(J373:N373)</x:f>
        <x:v>6</x:v>
      </x:c>
      <x:c r="P373" s="27" t="str">
        <x:v>NO</x:v>
      </x:c>
      <x:c r="Q373" s="27" t="str"/>
      <x:c r="R373" s="27" t="str">
        <x:f>IF(B373="Spine","INCLUDE",IF(OR(O373&gt;=7,P373="YES"),"INCLUDE","HOLD"))</x:f>
        <x:v>HOLD</x:v>
      </x:c>
      <x:c r="S373" s="27" t="str">
        <x:v>Supporting corpus; exact numerical claims require publication-level lock. Included after relevance screen; not automatically a central lecture citation.</x:v>
      </x:c>
      <x:c r="T373" s="27" t="str">
        <x:v>SUP204</x:v>
      </x:c>
      <x:c r="U373" s="27" t="str">
        <x:v>the power of a positive human animal relationship for animal welfare</x:v>
      </x:c>
    </x:row>
    <x:row r="374">
      <x:c r="A374" s="27" t="str">
        <x:v>L371</x:v>
      </x:c>
      <x:c r="B374" s="27" t="str">
        <x:v>Supporting</x:v>
      </x:c>
      <x:c r="C374" s="27" t="str">
        <x:v>Methods/Dynamics</x:v>
      </x:c>
      <x:c r="D374" s="27" t="str">
        <x:v>Movies and narratives as naturalistic stimuli in neuroimaging</x:v>
      </x:c>
      <x:c r="E374" s="27" t="str">
        <x:v>Jääskeläinen et al.</x:v>
      </x:c>
      <x:c r="F374" s="27" t="str">
        <x:v>B/C</x:v>
      </x:c>
      <x:c r="G374" s="27" t="str">
        <x:v>Title/abstract-screened research source</x:v>
      </x:c>
      <x:c r="H374" s="27" t="str">
        <x:v>OpenAlex-A</x:v>
      </x:c>
      <x:c r="I374" s="27" t="str">
        <x:v>https://www.sciencedirect.com/science/article/pii/S1053811920309307/pdf</x:v>
      </x:c>
      <x:c r="J374" s="27" t="n">
        <x:v>2</x:v>
      </x:c>
      <x:c r="K374" s="27" t="n">
        <x:v>1</x:v>
      </x:c>
      <x:c r="L374" s="27" t="n">
        <x:v>3</x:v>
      </x:c>
      <x:c r="M374" s="27" t="n">
        <x:v>0</x:v>
      </x:c>
      <x:c r="N374" s="27" t="n">
        <x:v>2</x:v>
      </x:c>
      <x:c r="O374" s="27" t="n">
        <x:f>SUM(J374:N374)</x:f>
        <x:v>8</x:v>
      </x:c>
      <x:c r="P374" s="27" t="str">
        <x:v>NO</x:v>
      </x:c>
      <x:c r="Q374" s="27" t="str"/>
      <x:c r="R374" s="27" t="str">
        <x:f>IF(B374="Spine","INCLUDE",IF(OR(O374&gt;=7,P374="YES"),"INCLUDE","HOLD"))</x:f>
        <x:v>INCLUDE</x:v>
      </x:c>
      <x:c r="S374" s="27" t="str">
        <x:v>Supporting corpus; exact numerical claims require publication-level lock. Included after relevance screen; not automatically a central lecture citation.</x:v>
      </x:c>
      <x:c r="T374" s="27" t="str">
        <x:v>SUP205</x:v>
      </x:c>
      <x:c r="U374" s="27" t="str">
        <x:v>movies and narratives as naturalistic stimuli in neuroimaging</x:v>
      </x:c>
    </x:row>
    <x:row r="375">
      <x:c r="A375" s="27" t="str">
        <x:v>L372</x:v>
      </x:c>
      <x:c r="B375" s="27" t="str">
        <x:v>Supporting</x:v>
      </x:c>
      <x:c r="C375" s="27" t="str">
        <x:v>Methods/Dynamics</x:v>
      </x:c>
      <x:c r="D375" s="27" t="str">
        <x:v>Review and Classification of Emotion Recognition Based on EEG Brain-Computer Interface System Research</x:v>
      </x:c>
      <x:c r="E375" s="27" t="str">
        <x:v>Al-Nafjan et al.</x:v>
      </x:c>
      <x:c r="F375" s="27" t="str">
        <x:v>B/C</x:v>
      </x:c>
      <x:c r="G375" s="27" t="str">
        <x:v>Title/abstract-screened research source</x:v>
      </x:c>
      <x:c r="H375" s="27" t="str">
        <x:v>OpenAlex-A</x:v>
      </x:c>
      <x:c r="I375" s="27" t="str">
        <x:v>https://www.mdpi.com/2076-3417/7/12/1239/pdf?version=1512107704</x:v>
      </x:c>
      <x:c r="J375" s="27" t="n">
        <x:v>2</x:v>
      </x:c>
      <x:c r="K375" s="27" t="n">
        <x:v>3</x:v>
      </x:c>
      <x:c r="L375" s="27" t="n">
        <x:v>3</x:v>
      </x:c>
      <x:c r="M375" s="27" t="n">
        <x:v>2</x:v>
      </x:c>
      <x:c r="N375" s="27" t="n">
        <x:v>2</x:v>
      </x:c>
      <x:c r="O375" s="27" t="n">
        <x:f>SUM(J375:N375)</x:f>
        <x:v>12</x:v>
      </x:c>
      <x:c r="P375" s="27" t="str">
        <x:v>NO</x:v>
      </x:c>
      <x:c r="Q375" s="27" t="str"/>
      <x:c r="R375" s="27" t="str">
        <x:f>IF(B375="Spine","INCLUDE",IF(OR(O375&gt;=7,P375="YES"),"INCLUDE","HOLD"))</x:f>
        <x:v>INCLUDE</x:v>
      </x:c>
      <x:c r="S375" s="27" t="str">
        <x:v>Supporting corpus; exact numerical claims require publication-level lock. Included after relevance screen; not automatically a central lecture citation.</x:v>
      </x:c>
      <x:c r="T375" s="27" t="str">
        <x:v>SUP206</x:v>
      </x:c>
      <x:c r="U375" s="27" t="str">
        <x:v>review and classification of emotion recognition based on eeg brain computer interface system research</x:v>
      </x:c>
    </x:row>
    <x:row r="376">
      <x:c r="A376" s="27" t="str">
        <x:v>L373</x:v>
      </x:c>
      <x:c r="B376" s="27" t="str">
        <x:v>Supporting</x:v>
      </x:c>
      <x:c r="C376" s="27" t="str">
        <x:v>Methods/Dynamics</x:v>
      </x:c>
      <x:c r="D376" s="27" t="str">
        <x:v>Naturalistic real-world neuroscience methodological context</x:v>
      </x:c>
      <x:c r="E376" s="27" t="str">
        <x:v>Matusz et al.</x:v>
      </x:c>
      <x:c r="F376" s="27" t="str">
        <x:v>B/C</x:v>
      </x:c>
      <x:c r="G376" s="27" t="str">
        <x:v>Title/abstract-screened research source</x:v>
      </x:c>
      <x:c r="H376" s="27" t="str">
        <x:v>OpenAlex-A</x:v>
      </x:c>
      <x:c r="I376" s="27" t="str">
        <x:v>https://direct.mit.edu/jocn/article-pdf/31/3/327/1788382/jocn_e_01276.pdf</x:v>
      </x:c>
      <x:c r="J376" s="27" t="n">
        <x:v>2</x:v>
      </x:c>
      <x:c r="K376" s="27" t="n">
        <x:v>1</x:v>
      </x:c>
      <x:c r="L376" s="27" t="n">
        <x:v>3</x:v>
      </x:c>
      <x:c r="M376" s="27" t="n">
        <x:v>0</x:v>
      </x:c>
      <x:c r="N376" s="27" t="n">
        <x:v>2</x:v>
      </x:c>
      <x:c r="O376" s="27" t="n">
        <x:f>SUM(J376:N376)</x:f>
        <x:v>8</x:v>
      </x:c>
      <x:c r="P376" s="27" t="str">
        <x:v>NO</x:v>
      </x:c>
      <x:c r="Q376" s="27" t="str"/>
      <x:c r="R376" s="27" t="str">
        <x:f>IF(B376="Spine","INCLUDE",IF(OR(O376&gt;=7,P376="YES"),"INCLUDE","HOLD"))</x:f>
        <x:v>INCLUDE</x:v>
      </x:c>
      <x:c r="S376" s="27" t="str">
        <x:v>Supporting corpus; exact numerical claims require publication-level lock. Included after relevance screen; not automatically a central lecture citation.</x:v>
      </x:c>
      <x:c r="T376" s="27" t="str">
        <x:v>SUP207</x:v>
      </x:c>
      <x:c r="U376" s="27" t="str">
        <x:v>naturalistic real world neuroscience methodological context</x:v>
      </x:c>
    </x:row>
    <x:row r="377">
      <x:c r="A377" s="27" t="str">
        <x:v>L374</x:v>
      </x:c>
      <x:c r="B377" s="27" t="str">
        <x:v>Supporting</x:v>
      </x:c>
      <x:c r="C377" s="27" t="str">
        <x:v>Methods/Dynamics</x:v>
      </x:c>
      <x:c r="D377" s="27" t="str">
        <x:v>Dynamic functional connectivity and spontaneous switching as markers of cognition</x:v>
      </x:c>
      <x:c r="E377" s="27" t="str">
        <x:v>Cabral/Vidaurre line of work</x:v>
      </x:c>
      <x:c r="F377" s="27" t="str">
        <x:v>B/C</x:v>
      </x:c>
      <x:c r="G377" s="27" t="str">
        <x:v>Title/abstract-screened research source</x:v>
      </x:c>
      <x:c r="H377" s="27" t="str">
        <x:v>OpenAlex-B</x:v>
      </x:c>
      <x:c r="I377" s="27" t="str">
        <x:v>https://www.nature.com/articles/s41598-017-05425-7.pdf</x:v>
      </x:c>
      <x:c r="J377" s="27" t="n">
        <x:v>2</x:v>
      </x:c>
      <x:c r="K377" s="27" t="n">
        <x:v>2</x:v>
      </x:c>
      <x:c r="L377" s="27" t="n">
        <x:v>3</x:v>
      </x:c>
      <x:c r="M377" s="27" t="n">
        <x:v>0</x:v>
      </x:c>
      <x:c r="N377" s="27" t="n">
        <x:v>2</x:v>
      </x:c>
      <x:c r="O377" s="27" t="n">
        <x:f>SUM(J377:N377)</x:f>
        <x:v>9</x:v>
      </x:c>
      <x:c r="P377" s="27" t="str">
        <x:v>NO</x:v>
      </x:c>
      <x:c r="Q377" s="27" t="str"/>
      <x:c r="R377" s="27" t="str">
        <x:f>IF(B377="Spine","INCLUDE",IF(OR(O377&gt;=7,P377="YES"),"INCLUDE","HOLD"))</x:f>
        <x:v>INCLUDE</x:v>
      </x:c>
      <x:c r="S377" s="27" t="str">
        <x:v>Supporting corpus; exact numerical claims require publication-level lock. Included after relevance screen; not automatically a central lecture citation.</x:v>
      </x:c>
      <x:c r="T377" s="27" t="str">
        <x:v>SUP208</x:v>
      </x:c>
      <x:c r="U377" s="27" t="str">
        <x:v>dynamic functional connectivity and spontaneous switching as markers of cognition</x:v>
      </x:c>
    </x:row>
    <x:row r="378">
      <x:c r="A378" s="27" t="str">
        <x:v>L375</x:v>
      </x:c>
      <x:c r="B378" s="27" t="str">
        <x:v>Supporting</x:v>
      </x:c>
      <x:c r="C378" s="27" t="str">
        <x:v>Self-regulation</x:v>
      </x:c>
      <x:c r="D378" s="27" t="str">
        <x:v>Self-awareness, self-regulation, and self-transcendence (S-ART): a framework for understanding the neurobiological mechanisms of mindfulness</x:v>
      </x:c>
      <x:c r="E378" s="27" t="str">
        <x:v>Vago &amp; Silbersweig</x:v>
      </x:c>
      <x:c r="F378" s="27" t="str">
        <x:v>B/C</x:v>
      </x:c>
      <x:c r="G378" s="27" t="str">
        <x:v>Title/abstract-screened research source</x:v>
      </x:c>
      <x:c r="H378" s="27" t="str">
        <x:v>OpenAlex-prior</x:v>
      </x:c>
      <x:c r="I378" s="27" t="str">
        <x:v>https://www.frontiersin.org/articles/10.3389/fnhum.2012.00296/pdf</x:v>
      </x:c>
      <x:c r="J378" s="27" t="n">
        <x:v>2</x:v>
      </x:c>
      <x:c r="K378" s="27" t="n">
        <x:v>1</x:v>
      </x:c>
      <x:c r="L378" s="27" t="n">
        <x:v>1</x:v>
      </x:c>
      <x:c r="M378" s="27" t="n">
        <x:v>0</x:v>
      </x:c>
      <x:c r="N378" s="27" t="n">
        <x:v>1</x:v>
      </x:c>
      <x:c r="O378" s="27" t="n">
        <x:f>SUM(J378:N378)</x:f>
        <x:v>5</x:v>
      </x:c>
      <x:c r="P378" s="27" t="str">
        <x:v>NO</x:v>
      </x:c>
      <x:c r="Q378" s="27" t="str"/>
      <x:c r="R378" s="27" t="str">
        <x:f>IF(B378="Spine","INCLUDE",IF(OR(O378&gt;=7,P378="YES"),"INCLUDE","HOLD"))</x:f>
        <x:v>HOLD</x:v>
      </x:c>
      <x:c r="S378" s="27" t="str">
        <x:v>Supporting corpus; exact numerical claims require publication-level lock. Included after relevance screen; not automatically a central lecture citation.</x:v>
      </x:c>
      <x:c r="T378" s="27" t="str">
        <x:v>SUP209</x:v>
      </x:c>
      <x:c r="U378" s="27" t="str">
        <x:v>self awareness self regulation and self transcendence s art a framework for understanding the neurobiological mechanisms of mindfulness</x:v>
      </x:c>
    </x:row>
    <x:row r="379">
      <x:c r="A379" s="27" t="str">
        <x:v>L376</x:v>
      </x:c>
      <x:c r="B379" s="27" t="str">
        <x:v>Supporting</x:v>
      </x:c>
      <x:c r="C379" s="27" t="str">
        <x:v>Emotion regulation</x:v>
      </x:c>
      <x:c r="D379" s="27" t="str">
        <x:v>Appraisal Theories of Emotion: State of the Art and Future Development</x:v>
      </x:c>
      <x:c r="E379" s="27" t="str">
        <x:v>Moors et al.</x:v>
      </x:c>
      <x:c r="F379" s="27" t="str">
        <x:v>B/C</x:v>
      </x:c>
      <x:c r="G379" s="27" t="str">
        <x:v>Title/abstract-screened research source</x:v>
      </x:c>
      <x:c r="H379" s="27" t="str">
        <x:v>OpenAlex-prior</x:v>
      </x:c>
      <x:c r="I379" s="27" t="str">
        <x:v>https://biblio.ugent.be/publication/2958617/file/6776022.pdf</x:v>
      </x:c>
      <x:c r="J379" s="27" t="n">
        <x:v>2</x:v>
      </x:c>
      <x:c r="K379" s="27" t="n">
        <x:v>1</x:v>
      </x:c>
      <x:c r="L379" s="27" t="n">
        <x:v>1</x:v>
      </x:c>
      <x:c r="M379" s="27" t="n">
        <x:v>0</x:v>
      </x:c>
      <x:c r="N379" s="27" t="n">
        <x:v>1</x:v>
      </x:c>
      <x:c r="O379" s="27" t="n">
        <x:f>SUM(J379:N379)</x:f>
        <x:v>5</x:v>
      </x:c>
      <x:c r="P379" s="27" t="str">
        <x:v>NO</x:v>
      </x:c>
      <x:c r="Q379" s="27" t="str"/>
      <x:c r="R379" s="27" t="str">
        <x:f>IF(B379="Spine","INCLUDE",IF(OR(O379&gt;=7,P379="YES"),"INCLUDE","HOLD"))</x:f>
        <x:v>HOLD</x:v>
      </x:c>
      <x:c r="S379" s="27" t="str">
        <x:v>Supporting corpus; exact numerical claims require publication-level lock. Included after relevance screen; not automatically a central lecture citation.</x:v>
      </x:c>
      <x:c r="T379" s="27" t="str">
        <x:v>SUP210</x:v>
      </x:c>
      <x:c r="U379" s="27" t="str">
        <x:v>appraisal theories of emotion state of the art and future development</x:v>
      </x:c>
    </x:row>
    <x:row r="380">
      <x:c r="A380" s="27" t="str">
        <x:v>L377</x:v>
      </x:c>
      <x:c r="B380" s="27" t="str">
        <x:v>Supporting</x:v>
      </x:c>
      <x:c r="C380" s="27" t="str">
        <x:v>Plasticity</x:v>
      </x:c>
      <x:c r="D380" s="27" t="str">
        <x:v>Harnessing neuroplasticity for clinical applications</x:v>
      </x:c>
      <x:c r="E380" s="27" t="str">
        <x:v>Cramer et al.</x:v>
      </x:c>
      <x:c r="F380" s="27" t="str">
        <x:v>B/C</x:v>
      </x:c>
      <x:c r="G380" s="27" t="str">
        <x:v>Title/abstract-screened research source</x:v>
      </x:c>
      <x:c r="H380" s="27" t="str">
        <x:v>OpenAlex-prior</x:v>
      </x:c>
      <x:c r="I380" s="27" t="str">
        <x:v>https://academic.oup.com/brain/article-pdf/134/6/1591/1052566/awr039.pdf</x:v>
      </x:c>
      <x:c r="J380" s="27" t="n">
        <x:v>2</x:v>
      </x:c>
      <x:c r="K380" s="27" t="n">
        <x:v>1</x:v>
      </x:c>
      <x:c r="L380" s="27" t="n">
        <x:v>1</x:v>
      </x:c>
      <x:c r="M380" s="27" t="n">
        <x:v>0</x:v>
      </x:c>
      <x:c r="N380" s="27" t="n">
        <x:v>1</x:v>
      </x:c>
      <x:c r="O380" s="27" t="n">
        <x:f>SUM(J380:N380)</x:f>
        <x:v>5</x:v>
      </x:c>
      <x:c r="P380" s="27" t="str">
        <x:v>NO</x:v>
      </x:c>
      <x:c r="Q380" s="27" t="str"/>
      <x:c r="R380" s="27" t="str">
        <x:f>IF(B380="Spine","INCLUDE",IF(OR(O380&gt;=7,P380="YES"),"INCLUDE","HOLD"))</x:f>
        <x:v>HOLD</x:v>
      </x:c>
      <x:c r="S380" s="27" t="str">
        <x:v>Supporting corpus; exact numerical claims require publication-level lock. Included after relevance screen; not automatically a central lecture citation.</x:v>
      </x:c>
      <x:c r="T380" s="27" t="str">
        <x:v>SUP211</x:v>
      </x:c>
      <x:c r="U380" s="27" t="str">
        <x:v>harnessing neuroplasticity for clinical applications</x:v>
      </x:c>
    </x:row>
    <x:row r="381">
      <x:c r="A381" s="27" t="str">
        <x:v>L378</x:v>
      </x:c>
      <x:c r="B381" s="27" t="str">
        <x:v>Supporting</x:v>
      </x:c>
      <x:c r="C381" s="27" t="str">
        <x:v>Social cognition</x:v>
      </x:c>
      <x:c r="D381" s="27" t="str">
        <x:v>The Psychology of Change: Self-Affirmation and Social Psychological Intervention</x:v>
      </x:c>
      <x:c r="E381" s="27" t="str">
        <x:v>Cohen &amp; Sherman</x:v>
      </x:c>
      <x:c r="F381" s="27" t="str">
        <x:v>B/C</x:v>
      </x:c>
      <x:c r="G381" s="27" t="str">
        <x:v>Title/abstract-screened research source</x:v>
      </x:c>
      <x:c r="H381" s="27" t="str">
        <x:v>OpenAlex-prior</x:v>
      </x:c>
      <x:c r="I381" s="27" t="str">
        <x:v>https://www.annualreviews.org/doi/pdf/10.1146/annurev-psych-010213-115137</x:v>
      </x:c>
      <x:c r="J381" s="27" t="n">
        <x:v>3</x:v>
      </x:c>
      <x:c r="K381" s="27" t="n">
        <x:v>1</x:v>
      </x:c>
      <x:c r="L381" s="27" t="n">
        <x:v>2</x:v>
      </x:c>
      <x:c r="M381" s="27" t="n">
        <x:v>0</x:v>
      </x:c>
      <x:c r="N381" s="27" t="n">
        <x:v>1</x:v>
      </x:c>
      <x:c r="O381" s="27" t="n">
        <x:f>SUM(J381:N381)</x:f>
        <x:v>7</x:v>
      </x:c>
      <x:c r="P381" s="27" t="str">
        <x:v>NO</x:v>
      </x:c>
      <x:c r="Q381" s="27" t="str"/>
      <x:c r="R381" s="27" t="str">
        <x:f>IF(B381="Spine","INCLUDE",IF(OR(O381&gt;=7,P381="YES"),"INCLUDE","HOLD"))</x:f>
        <x:v>INCLUDE</x:v>
      </x:c>
      <x:c r="S381" s="27" t="str">
        <x:v>Supporting corpus; exact numerical claims require publication-level lock. Included after relevance screen; not automatically a central lecture citation.</x:v>
      </x:c>
      <x:c r="T381" s="27" t="str">
        <x:v>SUP212</x:v>
      </x:c>
      <x:c r="U381" s="27" t="str">
        <x:v>the psychology of change self affirmation and social psychological intervention</x:v>
      </x:c>
    </x:row>
    <x:row r="382">
      <x:c r="A382" s="27" t="str">
        <x:v>L379</x:v>
      </x:c>
      <x:c r="B382" s="27" t="str">
        <x:v>Supporting</x:v>
      </x:c>
      <x:c r="C382" s="27" t="str">
        <x:v>Development/Self</x:v>
      </x:c>
      <x:c r="D382" s="27" t="str">
        <x:v>The Development of Autobiographical Memory</x:v>
      </x:c>
      <x:c r="E382" s="27" t="str">
        <x:v>Fivush</x:v>
      </x:c>
      <x:c r="F382" s="27" t="str">
        <x:v>B/C</x:v>
      </x:c>
      <x:c r="G382" s="27" t="str">
        <x:v>Title/abstract-screened research source</x:v>
      </x:c>
      <x:c r="H382" s="27" t="str">
        <x:v>OpenAlex-prior</x:v>
      </x:c>
      <x:c r="I382" s="27" t="str">
        <x:v>https://www.annualreviews.org/doi/pdf/10.1146/annurev.psych.121208.131702</x:v>
      </x:c>
      <x:c r="J382" s="27" t="n">
        <x:v>2</x:v>
      </x:c>
      <x:c r="K382" s="27" t="n">
        <x:v>1</x:v>
      </x:c>
      <x:c r="L382" s="27" t="n">
        <x:v>2</x:v>
      </x:c>
      <x:c r="M382" s="27" t="n">
        <x:v>0</x:v>
      </x:c>
      <x:c r="N382" s="27" t="n">
        <x:v>1</x:v>
      </x:c>
      <x:c r="O382" s="27" t="n">
        <x:f>SUM(J382:N382)</x:f>
        <x:v>6</x:v>
      </x:c>
      <x:c r="P382" s="27" t="str">
        <x:v>NO</x:v>
      </x:c>
      <x:c r="Q382" s="27" t="str"/>
      <x:c r="R382" s="27" t="str">
        <x:f>IF(B382="Spine","INCLUDE",IF(OR(O382&gt;=7,P382="YES"),"INCLUDE","HOLD"))</x:f>
        <x:v>HOLD</x:v>
      </x:c>
      <x:c r="S382" s="27" t="str">
        <x:v>Supporting corpus; exact numerical claims require publication-level lock. Included after relevance screen; not automatically a central lecture citation.</x:v>
      </x:c>
      <x:c r="T382" s="27" t="str">
        <x:v>SUP213</x:v>
      </x:c>
      <x:c r="U382" s="27" t="str">
        <x:v>the development of autobiographical memory</x:v>
      </x:c>
    </x:row>
    <x:row r="383">
      <x:c r="A383" s="27" t="str">
        <x:v>L380</x:v>
      </x:c>
      <x:c r="B383" s="27" t="str">
        <x:v>Supporting</x:v>
      </x:c>
      <x:c r="C383" s="27" t="str">
        <x:v>Stress regulation</x:v>
      </x:c>
      <x:c r="D383" s="27" t="str">
        <x:v>The Role of Nature in Coping with Psycho-Physiological Stress: A Literature Review on Restorativeness</x:v>
      </x:c>
      <x:c r="E383" s="27" t="str">
        <x:v>Berto</x:v>
      </x:c>
      <x:c r="F383" s="27" t="str">
        <x:v>B/C</x:v>
      </x:c>
      <x:c r="G383" s="27" t="str">
        <x:v>Title/abstract-screened research source</x:v>
      </x:c>
      <x:c r="H383" s="27" t="str">
        <x:v>OpenAlex-prior</x:v>
      </x:c>
      <x:c r="I383" s="27" t="str">
        <x:v>https://www.mdpi.com/2076-328X/4/4/394/pdf?version=1413882884</x:v>
      </x:c>
      <x:c r="J383" s="27" t="n">
        <x:v>2</x:v>
      </x:c>
      <x:c r="K383" s="27" t="n">
        <x:v>3</x:v>
      </x:c>
      <x:c r="L383" s="27" t="n">
        <x:v>1</x:v>
      </x:c>
      <x:c r="M383" s="27" t="n">
        <x:v>2</x:v>
      </x:c>
      <x:c r="N383" s="27" t="n">
        <x:v>1</x:v>
      </x:c>
      <x:c r="O383" s="27" t="n">
        <x:f>SUM(J383:N383)</x:f>
        <x:v>9</x:v>
      </x:c>
      <x:c r="P383" s="27" t="str">
        <x:v>NO</x:v>
      </x:c>
      <x:c r="Q383" s="27" t="str"/>
      <x:c r="R383" s="27" t="str">
        <x:f>IF(B383="Spine","INCLUDE",IF(OR(O383&gt;=7,P383="YES"),"INCLUDE","HOLD"))</x:f>
        <x:v>INCLUDE</x:v>
      </x:c>
      <x:c r="S383" s="27" t="str">
        <x:v>Supporting corpus; exact numerical claims require publication-level lock. Included after relevance screen; not automatically a central lecture citation.</x:v>
      </x:c>
      <x:c r="T383" s="27" t="str">
        <x:v>SUP214</x:v>
      </x:c>
      <x:c r="U383" s="27" t="str">
        <x:v>the role of nature in coping with psycho physiological stress a literature review on restorativeness</x:v>
      </x:c>
    </x:row>
  </x:sheetData>
  <x:mergeCells>
    <x:mergeCell ref="A1:U1"/>
  </x:mergeCells>
  <x:conditionalFormatting sqref="R4:R383">
    <x:cfRule type="expression" dxfId="3" priority="1">
      <x:formula>R4="INCLUDE"</x:formula>
    </x:cfRule>
    <x:cfRule type="expression" dxfId="4" priority="2">
      <x:formula>R4="HOLD"</x:formula>
    </x:cfRule>
  </x:conditionalFormatting>
  <x:conditionalFormatting sqref="P4:P383">
    <x:cfRule type="expression" dxfId="5" priority="3">
      <x:formula>P4="YES"</x:formula>
    </x:cfRule>
  </x:conditionalFormatting>
  <x:conditionalFormatting sqref="O4:O383">
    <x:cfRule type="dataBar" priority="4">
      <x:dataBar>
        <x:cfvo type="min"/>
        <x:cfvo type="max"/>
        <x:color rgb="FF4F81BD"/>
      </x:dataBar>
      <x:extLst>
        <x:ext xmlns:x14="http://schemas.microsoft.com/office/spreadsheetml/2009/9/main" uri="{B025F937-C7B1-47D3-B67F-A62EFF666E3E}">
          <x14:id>{B58B008C-AE21-1510-DA7F-B0FC43A8D728}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B58B008C-AE21-1510-DA7F-B0FC43A8D728}">
            <x14:dataBar gradient="1">
              <x14:cfvo type="min"/>
              <x14:cfvo type="max"/>
              <x14:fillColor rgb="FF4F81BD"/>
            </x14:dataBar>
          </x14:cfRule>
          <xm:sqref>O4:O383</xm:sqref>
        </x14:conditionalFormatting>
      </x14:conditionalFormattings>
    </x:ext>
  </x:extLst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0" hidden="0" customWidth="1"/>
    <x:col min="3" max="3" width="30" hidden="0" customWidth="1"/>
    <x:col min="4" max="4" width="20" hidden="0" customWidth="1"/>
    <x:col min="5" max="5" width="46" hidden="0" customWidth="1"/>
    <x:col min="6" max="6" width="12" hidden="0" customWidth="1"/>
  </x:cols>
  <x:sheetData>
    <x:row r="1">
      <x:c r="A1" s="41" t="str">
        <x:v>DEDUPLICATION LOG — 10 REMOVALS</x:v>
      </x:c>
      <x:c r="B1" s="41"/>
      <x:c r="C1" s="41"/>
      <x:c r="D1" s="41"/>
      <x:c r="E1" s="41"/>
      <x:c r="F1" s="41"/>
    </x:row>
    <x:row r="3">
      <x:c r="A3" s="46" t="str">
        <x:v>Duplicate Type</x:v>
      </x:c>
      <x:c r="B3" s="46" t="str">
        <x:v>Title</x:v>
      </x:c>
      <x:c r="C3" s="46" t="str">
        <x:v>Authors</x:v>
      </x:c>
      <x:c r="D3" s="46" t="str">
        <x:v>Source Stream</x:v>
      </x:c>
      <x:c r="E3" s="46" t="str">
        <x:v>Reason</x:v>
      </x:c>
      <x:c r="F3" s="46" t="str">
        <x:v>Decision</x:v>
      </x:c>
    </x:row>
    <x:row r="4">
      <x:c r="A4" s="27" t="str">
        <x:v>Within supporting register</x:v>
      </x:c>
      <x:c r="B4" s="27" t="str">
        <x:v>Connecting minds and sharing emotions through mimicry: A neurocognitive model of emotional contagion</x:v>
      </x:c>
      <x:c r="C4" s="27" t="str">
        <x:v>Prochazkova &amp; Kret</x:v>
      </x:c>
      <x:c r="D4" s="27" t="str">
        <x:v>OpenAlex-A</x:v>
      </x:c>
      <x:c r="E4" s="27" t="str">
        <x:v>Duplicate of supporting occurrence #7</x:v>
      </x:c>
      <x:c r="F4" s="27" t="str">
        <x:v>REMOVED</x:v>
      </x:c>
    </x:row>
    <x:row r="5">
      <x:c r="A5" s="27" t="str">
        <x:v>Within supporting register</x:v>
      </x:c>
      <x:c r="B5" s="27" t="str">
        <x:v>The effects of interaction quality on neural synchrony during mother-child problem solving</x:v>
      </x:c>
      <x:c r="C5" s="27" t="str">
        <x:v>Nguyen et al.</x:v>
      </x:c>
      <x:c r="D5" s="27" t="str">
        <x:v>OpenAlex-A</x:v>
      </x:c>
      <x:c r="E5" s="27" t="str">
        <x:v>Duplicate of supporting occurrence #15</x:v>
      </x:c>
      <x:c r="F5" s="27" t="str">
        <x:v>REMOVED</x:v>
      </x:c>
    </x:row>
    <x:row r="6">
      <x:c r="A6" s="27" t="str">
        <x:v>Within supporting register</x:v>
      </x:c>
      <x:c r="B6" s="27" t="str">
        <x:v>Mutual influences between child emotion regulation and parent–child reciprocity support development across the first 10 years of life</x:v>
      </x:c>
      <x:c r="C6" s="27" t="str">
        <x:v>Feldman</x:v>
      </x:c>
      <x:c r="D6" s="27" t="str">
        <x:v>OpenAlex-A</x:v>
      </x:c>
      <x:c r="E6" s="27" t="str">
        <x:v>Duplicate of supporting occurrence #24</x:v>
      </x:c>
      <x:c r="F6" s="27" t="str">
        <x:v>REMOVED</x:v>
      </x:c>
    </x:row>
    <x:row r="7">
      <x:c r="A7" s="27" t="str">
        <x:v>Within supporting register</x:v>
      </x:c>
      <x:c r="B7" s="27" t="str">
        <x:v>A paradigm shift: relationships in trauma-informed mental health services</x:v>
      </x:c>
      <x:c r="C7" s="27" t="str">
        <x:v>Sweeney et al.</x:v>
      </x:c>
      <x:c r="D7" s="27" t="str">
        <x:v>OpenAlex-D</x:v>
      </x:c>
      <x:c r="E7" s="27" t="str">
        <x:v>Duplicate of supporting occurrence #49</x:v>
      </x:c>
      <x:c r="F7" s="27" t="str">
        <x:v>REMOVED</x:v>
      </x:c>
    </x:row>
    <x:row r="8">
      <x:c r="A8" s="27" t="str">
        <x:v>Within supporting register</x:v>
      </x:c>
      <x:c r="B8" s="27" t="str">
        <x:v>Social Identities as Pathways into and out of Addiction</x:v>
      </x:c>
      <x:c r="C8" s="27" t="str">
        <x:v>Dingle, Cruwys, Frings</x:v>
      </x:c>
      <x:c r="D8" s="27" t="str">
        <x:v>OpenAlex-C</x:v>
      </x:c>
      <x:c r="E8" s="27" t="str">
        <x:v>Duplicate of supporting occurrence #57</x:v>
      </x:c>
      <x:c r="F8" s="27" t="str">
        <x:v>REMOVED</x:v>
      </x:c>
    </x:row>
    <x:row r="9">
      <x:c r="A9" s="27" t="str">
        <x:v>Within supporting register</x:v>
      </x:c>
      <x:c r="B9" s="27" t="str">
        <x:v>Social Influence and Group Identity</x:v>
      </x:c>
      <x:c r="C9" s="27" t="str">
        <x:v>Spears</x:v>
      </x:c>
      <x:c r="D9" s="27" t="str">
        <x:v>OpenAlex-D</x:v>
      </x:c>
      <x:c r="E9" s="27" t="str">
        <x:v>Duplicate of supporting occurrence #121</x:v>
      </x:c>
      <x:c r="F9" s="27" t="str">
        <x:v>REMOVED</x:v>
      </x:c>
    </x:row>
    <x:row r="10">
      <x:c r="A10" s="27" t="str">
        <x:v>Supporting vs spine</x:v>
      </x:c>
      <x:c r="B10" s="27" t="str">
        <x:v>Brain-to-Brain Synchrony during Naturalistic Social Interactions</x:v>
      </x:c>
      <x:c r="C10" s="27" t="str">
        <x:v>Kinreich et al.</x:v>
      </x:c>
      <x:c r="D10" s="27" t="str">
        <x:v>OpenAlex-A</x:v>
      </x:c>
      <x:c r="E10" s="27" t="str">
        <x:v>Already represented in 166-source curated spine</x:v>
      </x:c>
      <x:c r="F10" s="27" t="str">
        <x:v>REMOVED</x:v>
      </x:c>
    </x:row>
    <x:row r="11">
      <x:c r="A11" s="27" t="str">
        <x:v>Supporting vs spine</x:v>
      </x:c>
      <x:c r="B11" s="27" t="str">
        <x:v>Social functioning in major depressive disorder</x:v>
      </x:c>
      <x:c r="C11" s="27" t="str">
        <x:v>Kupferberg, Bicks, Hasler</x:v>
      </x:c>
      <x:c r="D11" s="27" t="str">
        <x:v>OpenAlex-C</x:v>
      </x:c>
      <x:c r="E11" s="27" t="str">
        <x:v>Already represented in 166-source curated spine</x:v>
      </x:c>
      <x:c r="F11" s="27" t="str">
        <x:v>REMOVED</x:v>
      </x:c>
    </x:row>
    <x:row r="12">
      <x:c r="A12" s="27" t="str">
        <x:v>Supporting vs spine</x:v>
      </x:c>
      <x:c r="B12" s="27" t="str">
        <x:v>Interoception, contemplative practice, and health</x:v>
      </x:c>
      <x:c r="C12" s="27" t="str">
        <x:v>Farb et al.</x:v>
      </x:c>
      <x:c r="D12" s="27" t="str">
        <x:v>OpenAlex-D</x:v>
      </x:c>
      <x:c r="E12" s="27" t="str">
        <x:v>Already represented in 166-source curated spine</x:v>
      </x:c>
      <x:c r="F12" s="27" t="str">
        <x:v>REMOVED</x:v>
      </x:c>
    </x:row>
    <x:row r="13">
      <x:c r="A13" s="27" t="str">
        <x:v>Supporting vs spine</x:v>
      </x:c>
      <x:c r="B13" s="27" t="str">
        <x:v>The neurobiology of mentalizing</x:v>
      </x:c>
      <x:c r="C13" s="27" t="str">
        <x:v>Luyten &amp; Fonagy</x:v>
      </x:c>
      <x:c r="D13" s="27" t="str">
        <x:v>OpenAlex-D</x:v>
      </x:c>
      <x:c r="E13" s="27" t="str">
        <x:v>Already represented in 166-source curated spine</x:v>
      </x:c>
      <x:c r="F13" s="27" t="str">
        <x:v>REMOVED</x:v>
      </x:c>
    </x:row>
  </x:sheetData>
  <x:mergeCells>
    <x:mergeCell ref="A1:F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5" hidden="0" customWidth="1"/>
    <x:col min="3" max="3" width="10" hidden="0" customWidth="1"/>
    <x:col min="4" max="4" width="42" hidden="0" customWidth="1"/>
    <x:col min="5" max="5" width="20" hidden="0" customWidth="1"/>
    <x:col min="6" max="6" width="48" hidden="0" customWidth="1"/>
    <x:col min="7" max="7" width="44" hidden="0" customWidth="1"/>
    <x:col min="8" max="8" width="30" hidden="0" customWidth="1"/>
  </x:cols>
  <x:sheetData>
    <x:row r="1">
      <x:c r="A1" s="41" t="str">
        <x:v>HOLD QUEUE — UNIQUE SOURCES BELOW INCLUSION THRESHOLD</x:v>
      </x:c>
      <x:c r="B1" s="41"/>
      <x:c r="C1" s="41"/>
      <x:c r="D1" s="41"/>
      <x:c r="E1" s="41"/>
      <x:c r="F1" s="41"/>
      <x:c r="G1" s="41"/>
      <x:c r="H1" s="41"/>
    </x:row>
    <x:row r="3">
      <x:c r="A3" s="46" t="str">
        <x:v>Title</x:v>
      </x:c>
      <x:c r="B3" s="46" t="str">
        <x:v>Lane</x:v>
      </x:c>
      <x:c r="C3" s="46" t="str">
        <x:v>Score</x:v>
      </x:c>
      <x:c r="D3" s="46" t="str">
        <x:v>Why Held</x:v>
      </x:c>
      <x:c r="E3" s="46" t="str">
        <x:v>Source Stream</x:v>
      </x:c>
      <x:c r="F3" s="46" t="str">
        <x:v>URL</x:v>
      </x:c>
      <x:c r="G3" s="46" t="str">
        <x:v>Potential Use</x:v>
      </x:c>
      <x:c r="H3" s="46" t="str">
        <x:v>Revisit?</x:v>
      </x:c>
    </x:row>
    <x:row r="4">
      <x:c r="A4" s="27" t="str">
        <x:v>The Influences of Emotion on Learning and Memory</x:v>
      </x:c>
      <x:c r="B4" s="27" t="str">
        <x:v>Adjacent systems</x:v>
      </x:c>
      <x:c r="C4" s="27" t="n">
        <x:v>6</x:v>
      </x:c>
      <x:c r="D4" s="27" t="str">
        <x:v>Below 7/13 inclusion threshold and no constraint override.</x:v>
      </x:c>
      <x:c r="E4" s="27" t="str">
        <x:v>OpenAlex-D</x:v>
      </x:c>
      <x:c r="F4" s="27" t="str">
        <x:v>https://www.frontiersin.org/articles/10.3389/fpsyg.2017.01454/pdf</x:v>
      </x:c>
      <x:c r="G4" s="27" t="str">
        <x:v>Adjacent/contextual only unless a later claim creates a direct need.</x:v>
      </x:c>
      <x:c r="H4" s="27" t="str">
        <x:v>Only if a specific architecture gap appears.</x:v>
      </x:c>
    </x:row>
    <x:row r="5">
      <x:c r="A5" s="27" t="str">
        <x:v>Overshadowed by the amygdala: the bed nucleus of the stria terminalis emerges as key to psychiatric disorders</x:v>
      </x:c>
      <x:c r="B5" s="27" t="str">
        <x:v>Adjacent systems</x:v>
      </x:c>
      <x:c r="C5" s="27" t="n">
        <x:v>6</x:v>
      </x:c>
      <x:c r="D5" s="27" t="str">
        <x:v>Below 7/13 inclusion threshold and no constraint override.</x:v>
      </x:c>
      <x:c r="E5" s="27" t="str">
        <x:v>OpenAlex-D</x:v>
      </x:c>
      <x:c r="F5" s="27" t="str">
        <x:v>https://www.nature.com/articles/mp20161.pdf</x:v>
      </x:c>
      <x:c r="G5" s="27" t="str">
        <x:v>Adjacent/contextual only unless a later claim creates a direct need.</x:v>
      </x:c>
      <x:c r="H5" s="27" t="str">
        <x:v>Only if a specific architecture gap appears.</x:v>
      </x:c>
    </x:row>
    <x:row r="6">
      <x:c r="A6" s="27" t="str">
        <x:v>Understanding Emotions: Origins and Roles of the Amygdala</x:v>
      </x:c>
      <x:c r="B6" s="27" t="str">
        <x:v>Adjacent systems</x:v>
      </x:c>
      <x:c r="C6" s="27" t="n">
        <x:v>6</x:v>
      </x:c>
      <x:c r="D6" s="27" t="str">
        <x:v>Below 7/13 inclusion threshold and no constraint override.</x:v>
      </x:c>
      <x:c r="E6" s="27" t="str">
        <x:v>OpenAlex-D</x:v>
      </x:c>
      <x:c r="F6" s="27" t="str">
        <x:v>https://www.mdpi.com/2218-273X/11/6/823/pdf?version=1622549395</x:v>
      </x:c>
      <x:c r="G6" s="27" t="str">
        <x:v>Adjacent/contextual only unless a later claim creates a direct need.</x:v>
      </x:c>
      <x:c r="H6" s="27" t="str">
        <x:v>Only if a specific architecture gap appears.</x:v>
      </x:c>
    </x:row>
    <x:row r="7">
      <x:c r="A7" s="27" t="str">
        <x:v>The 2020 Five Domains Model: Including Human–Animal Interactions in Assessments of Animal Welfare</x:v>
      </x:c>
      <x:c r="B7" s="27" t="str">
        <x:v>Adjacent systems</x:v>
      </x:c>
      <x:c r="C7" s="27" t="n">
        <x:v>6</x:v>
      </x:c>
      <x:c r="D7" s="27" t="str">
        <x:v>Below 7/13 inclusion threshold and no constraint override.</x:v>
      </x:c>
      <x:c r="E7" s="27" t="str">
        <x:v>OpenAlex-D</x:v>
      </x:c>
      <x:c r="F7" s="27" t="str">
        <x:v>https://www.mdpi.com/2076-2615/10/10/1870/pdf?version=1602638387</x:v>
      </x:c>
      <x:c r="G7" s="27" t="str">
        <x:v>Adjacent/contextual only unless a later claim creates a direct need.</x:v>
      </x:c>
      <x:c r="H7" s="27" t="str">
        <x:v>Only if a specific architecture gap appears.</x:v>
      </x:c>
    </x:row>
    <x:row r="8">
      <x:c r="A8" s="27" t="str">
        <x:v>The Dunedin Multidisciplinary Health and Development Study: overview of the first 40 years</x:v>
      </x:c>
      <x:c r="B8" s="27" t="str">
        <x:v>Adjacent systems</x:v>
      </x:c>
      <x:c r="C8" s="27" t="n">
        <x:v>6</x:v>
      </x:c>
      <x:c r="D8" s="27" t="str">
        <x:v>Below 7/13 inclusion threshold and no constraint override.</x:v>
      </x:c>
      <x:c r="E8" s="27" t="str">
        <x:v>OpenAlex-D</x:v>
      </x:c>
      <x:c r="F8" s="27" t="str">
        <x:v>https://link.springer.com/content/pdf/10.1007/s00127-015-1048-8.pdf</x:v>
      </x:c>
      <x:c r="G8" s="27" t="str">
        <x:v>Adjacent/contextual only unless a later claim creates a direct need.</x:v>
      </x:c>
      <x:c r="H8" s="27" t="str">
        <x:v>Only if a specific architecture gap appears.</x:v>
      </x:c>
    </x:row>
    <x:row r="9">
      <x:c r="A9" s="27" t="str">
        <x:v>Neighborhoods and health</x:v>
      </x:c>
      <x:c r="B9" s="27" t="str">
        <x:v>Social ecology</x:v>
      </x:c>
      <x:c r="C9" s="27" t="n">
        <x:v>6</x:v>
      </x:c>
      <x:c r="D9" s="27" t="str">
        <x:v>Below 7/13 inclusion threshold and no constraint override.</x:v>
      </x:c>
      <x:c r="E9" s="27" t="str">
        <x:v>OpenAlex-prior</x:v>
      </x:c>
      <x:c r="F9" s="27" t="str">
        <x:v>https://hdl.handle.net/2027.42/78686</x:v>
      </x:c>
      <x:c r="G9" s="27" t="str">
        <x:v>Adjacent/contextual only unless a later claim creates a direct need.</x:v>
      </x:c>
      <x:c r="H9" s="27" t="str">
        <x:v>Only if a specific architecture gap appears.</x:v>
      </x:c>
    </x:row>
    <x:row r="10">
      <x:c r="A10" s="27" t="str">
        <x:v>The polyvagal theory: phylogenetic substrates of a social nervous system.</x:v>
      </x:c>
      <x:c r="B10" s="27" t="str">
        <x:v>Polyvagal audit</x:v>
      </x:c>
      <x:c r="C10" s="27" t="n">
        <x:v>5</x:v>
      </x:c>
      <x:c r="D10" s="27" t="str">
        <x:v>Below 7/13 inclusion threshold and no constraint override.</x:v>
      </x:c>
      <x:c r="E10" s="27" t="str">
        <x:v>Consensus-prior</x:v>
      </x:c>
      <x:c r="F10" s="27" t="str">
        <x:v>https://consensus.app/papers/details/9f288c748a095347a57e443273851b5a/?utm_source=chatgpt</x:v>
      </x:c>
      <x:c r="G10" s="27" t="str">
        <x:v>Adjacent/contextual only unless a later claim creates a direct need.</x:v>
      </x:c>
      <x:c r="H10" s="27" t="str">
        <x:v>Only if a specific architecture gap appears.</x:v>
      </x:c>
    </x:row>
    <x:row r="11">
      <x:c r="A11" s="27" t="str">
        <x:v>Polyvagal Theory: A biobehavioral journey to sociality</x:v>
      </x:c>
      <x:c r="B11" s="27" t="str">
        <x:v>Polyvagal audit</x:v>
      </x:c>
      <x:c r="C11" s="27" t="n">
        <x:v>5</x:v>
      </x:c>
      <x:c r="D11" s="27" t="str">
        <x:v>Below 7/13 inclusion threshold and no constraint override.</x:v>
      </x:c>
      <x:c r="E11" s="27" t="str">
        <x:v>Consensus-prior</x:v>
      </x:c>
      <x:c r="F11" s="27" t="str">
        <x:v>https://consensus.app/papers/details/04716ee7cecb59778189e657bbfc1b0a/?utm_source=chatgpt</x:v>
      </x:c>
      <x:c r="G11" s="27" t="str">
        <x:v>Adjacent/contextual only unless a later claim creates a direct need.</x:v>
      </x:c>
      <x:c r="H11" s="27" t="str">
        <x:v>Only if a specific architecture gap appears.</x:v>
      </x:c>
    </x:row>
    <x:row r="12">
      <x:c r="A12" s="27" t="str">
        <x:v>The vagal paradox: A polyvagal solution</x:v>
      </x:c>
      <x:c r="B12" s="27" t="str">
        <x:v>Polyvagal audit</x:v>
      </x:c>
      <x:c r="C12" s="27" t="n">
        <x:v>5</x:v>
      </x:c>
      <x:c r="D12" s="27" t="str">
        <x:v>Below 7/13 inclusion threshold and no constraint override.</x:v>
      </x:c>
      <x:c r="E12" s="27" t="str">
        <x:v>Consensus-prior</x:v>
      </x:c>
      <x:c r="F12" s="27" t="str">
        <x:v>https://consensus.app/papers/details/d15839f064ac507f97e52d6cc66b9b26/?utm_source=chatgpt</x:v>
      </x:c>
      <x:c r="G12" s="27" t="str">
        <x:v>Adjacent/contextual only unless a later claim creates a direct need.</x:v>
      </x:c>
      <x:c r="H12" s="27" t="str">
        <x:v>Only if a specific architecture gap appears.</x:v>
      </x:c>
    </x:row>
    <x:row r="13">
      <x:c r="A13" s="27" t="str">
        <x:v>Social Engagement and Attachment</x:v>
      </x:c>
      <x:c r="B13" s="27" t="str">
        <x:v>Polyvagal audit</x:v>
      </x:c>
      <x:c r="C13" s="27" t="n">
        <x:v>5</x:v>
      </x:c>
      <x:c r="D13" s="27" t="str">
        <x:v>Below 7/13 inclusion threshold and no constraint override.</x:v>
      </x:c>
      <x:c r="E13" s="27" t="str">
        <x:v>Consensus-prior</x:v>
      </x:c>
      <x:c r="F13" s="27" t="str">
        <x:v>https://consensus.app/papers/details/6edf8ce4b976506cbf64c1d963b62a1c/?utm_source=chatgpt</x:v>
      </x:c>
      <x:c r="G13" s="27" t="str">
        <x:v>Adjacent/contextual only unless a later claim creates a direct need.</x:v>
      </x:c>
      <x:c r="H13" s="27" t="str">
        <x:v>Only if a specific architecture gap appears.</x:v>
      </x:c>
    </x:row>
    <x:row r="14">
      <x:c r="A14" s="27" t="str">
        <x:v>Sensory Processing Sensitivity in the context of Environmental Sensitivity</x:v>
      </x:c>
      <x:c r="B14" s="27" t="str">
        <x:v>Social context</x:v>
      </x:c>
      <x:c r="C14" s="27" t="n">
        <x:v>6</x:v>
      </x:c>
      <x:c r="D14" s="27" t="str">
        <x:v>Below 7/13 inclusion threshold and no constraint override.</x:v>
      </x:c>
      <x:c r="E14" s="27" t="str">
        <x:v>OpenAlex-D</x:v>
      </x:c>
      <x:c r="F14" s="27" t="str">
        <x:v>https://www.sciencedirect.com/science/article/pii/S0149763418306250/pdf</x:v>
      </x:c>
      <x:c r="G14" s="27" t="str">
        <x:v>Adjacent/contextual only unless a later claim creates a direct need.</x:v>
      </x:c>
      <x:c r="H14" s="27" t="str">
        <x:v>Only if a specific architecture gap appears.</x:v>
      </x:c>
    </x:row>
    <x:row r="15">
      <x:c r="A15" s="27" t="str">
        <x:v>Mindfulness in cultural context</x:v>
      </x:c>
      <x:c r="B15" s="27" t="str">
        <x:v>Social context</x:v>
      </x:c>
      <x:c r="C15" s="27" t="n">
        <x:v>6</x:v>
      </x:c>
      <x:c r="D15" s="27" t="str">
        <x:v>Below 7/13 inclusion threshold and no constraint override.</x:v>
      </x:c>
      <x:c r="E15" s="27" t="str">
        <x:v>OpenAlex-A</x:v>
      </x:c>
      <x:c r="F15" s="27" t="str">
        <x:v>https://journals.sagepub.com/doi/pdf/10.1177/1363461515598949</x:v>
      </x:c>
      <x:c r="G15" s="27" t="str">
        <x:v>Adjacent/contextual only unless a later claim creates a direct need.</x:v>
      </x:c>
      <x:c r="H15" s="27" t="str">
        <x:v>Only if a specific architecture gap appears.</x:v>
      </x:c>
    </x:row>
    <x:row r="16">
      <x:c r="A16" s="27" t="str">
        <x:v>Peer influence: summary and synthesis of recent empirical research</x:v>
      </x:c>
      <x:c r="B16" s="27" t="str">
        <x:v>Social context</x:v>
      </x:c>
      <x:c r="C16" s="27" t="n">
        <x:v>6</x:v>
      </x:c>
      <x:c r="D16" s="27" t="str">
        <x:v>Below 7/13 inclusion threshold and no constraint override.</x:v>
      </x:c>
      <x:c r="E16" s="27" t="str">
        <x:v>OpenAlex-D</x:v>
      </x:c>
      <x:c r="F16" s="27" t="str">
        <x:v>https://onlinelibrary.wiley.com/doi/pdfdirect/10.1111/jora.12606</x:v>
      </x:c>
      <x:c r="G16" s="27" t="str">
        <x:v>Adjacent/contextual only unless a later claim creates a direct need.</x:v>
      </x:c>
      <x:c r="H16" s="27" t="str">
        <x:v>Only if a specific architecture gap appears.</x:v>
      </x:c>
    </x:row>
    <x:row r="17">
      <x:c r="A17" s="27" t="str">
        <x:v>Surviving remotely: How job control and loneliness during a forced shift to remote work impacted well-being</x:v>
      </x:c>
      <x:c r="B17" s="27" t="str">
        <x:v>Social context</x:v>
      </x:c>
      <x:c r="C17" s="27" t="n">
        <x:v>6</x:v>
      </x:c>
      <x:c r="D17" s="27" t="str">
        <x:v>Below 7/13 inclusion threshold and no constraint override.</x:v>
      </x:c>
      <x:c r="E17" s="27" t="str">
        <x:v>OpenAlex-D</x:v>
      </x:c>
      <x:c r="F17" s="27" t="str">
        <x:v>https://onlinelibrary.wiley.com/doi/pdfdirect/10.1002/hrm.22102</x:v>
      </x:c>
      <x:c r="G17" s="27" t="str">
        <x:v>Adjacent/contextual only unless a later claim creates a direct need.</x:v>
      </x:c>
      <x:c r="H17" s="27" t="str">
        <x:v>Only if a specific architecture gap appears.</x:v>
      </x:c>
    </x:row>
    <x:row r="18">
      <x:c r="A18" s="27" t="str">
        <x:v>On the stress potential of videoconferencing: definition and root causes of Zoom fatigue</x:v>
      </x:c>
      <x:c r="B18" s="27" t="str">
        <x:v>Social context</x:v>
      </x:c>
      <x:c r="C18" s="27" t="n">
        <x:v>6</x:v>
      </x:c>
      <x:c r="D18" s="27" t="str">
        <x:v>Below 7/13 inclusion threshold and no constraint override.</x:v>
      </x:c>
      <x:c r="E18" s="27" t="str">
        <x:v>OpenAlex-A</x:v>
      </x:c>
      <x:c r="F18" s="27" t="str">
        <x:v>https://link.springer.com/content/pdf/10.1007/s12525-021-00501-3.pdf</x:v>
      </x:c>
      <x:c r="G18" s="27" t="str">
        <x:v>Adjacent/contextual only unless a later claim creates a direct need.</x:v>
      </x:c>
      <x:c r="H18" s="27" t="str">
        <x:v>Only if a specific architecture gap appears.</x:v>
      </x:c>
    </x:row>
    <x:row r="19">
      <x:c r="A19" s="27" t="str">
        <x:v>The Power of a Positive Human–Animal Relationship for Animal Welfare</x:v>
      </x:c>
      <x:c r="B19" s="27" t="str">
        <x:v>Social context</x:v>
      </x:c>
      <x:c r="C19" s="27" t="n">
        <x:v>6</x:v>
      </x:c>
      <x:c r="D19" s="27" t="str">
        <x:v>Below 7/13 inclusion threshold and no constraint override.</x:v>
      </x:c>
      <x:c r="E19" s="27" t="str">
        <x:v>OpenAlex-A</x:v>
      </x:c>
      <x:c r="F19" s="27" t="str">
        <x:v>https://www.frontiersin.org/articles/10.3389/fvets.2020.590867/pdf</x:v>
      </x:c>
      <x:c r="G19" s="27" t="str">
        <x:v>Adjacent/contextual only unless a later claim creates a direct need.</x:v>
      </x:c>
      <x:c r="H19" s="27" t="str">
        <x:v>Only if a specific architecture gap appears.</x:v>
      </x:c>
    </x:row>
    <x:row r="20">
      <x:c r="A20" s="27" t="str">
        <x:v>Self-awareness, self-regulation, and self-transcendence (S-ART): a framework for understanding the neurobiological mechanisms of mindfulness</x:v>
      </x:c>
      <x:c r="B20" s="27" t="str">
        <x:v>Self-regulation</x:v>
      </x:c>
      <x:c r="C20" s="27" t="n">
        <x:v>5</x:v>
      </x:c>
      <x:c r="D20" s="27" t="str">
        <x:v>Below 7/13 inclusion threshold and no constraint override.</x:v>
      </x:c>
      <x:c r="E20" s="27" t="str">
        <x:v>OpenAlex-prior</x:v>
      </x:c>
      <x:c r="F20" s="27" t="str">
        <x:v>https://www.frontiersin.org/articles/10.3389/fnhum.2012.00296/pdf</x:v>
      </x:c>
      <x:c r="G20" s="27" t="str">
        <x:v>Adjacent/contextual only unless a later claim creates a direct need.</x:v>
      </x:c>
      <x:c r="H20" s="27" t="str">
        <x:v>Only if a specific architecture gap appears.</x:v>
      </x:c>
    </x:row>
    <x:row r="21">
      <x:c r="A21" s="27" t="str">
        <x:v>Appraisal Theories of Emotion: State of the Art and Future Development</x:v>
      </x:c>
      <x:c r="B21" s="27" t="str">
        <x:v>Emotion regulation</x:v>
      </x:c>
      <x:c r="C21" s="27" t="n">
        <x:v>5</x:v>
      </x:c>
      <x:c r="D21" s="27" t="str">
        <x:v>Below 7/13 inclusion threshold and no constraint override.</x:v>
      </x:c>
      <x:c r="E21" s="27" t="str">
        <x:v>OpenAlex-prior</x:v>
      </x:c>
      <x:c r="F21" s="27" t="str">
        <x:v>https://biblio.ugent.be/publication/2958617/file/6776022.pdf</x:v>
      </x:c>
      <x:c r="G21" s="27" t="str">
        <x:v>Adjacent/contextual only unless a later claim creates a direct need.</x:v>
      </x:c>
      <x:c r="H21" s="27" t="str">
        <x:v>Only if a specific architecture gap appears.</x:v>
      </x:c>
    </x:row>
    <x:row r="22">
      <x:c r="A22" s="27" t="str">
        <x:v>Harnessing neuroplasticity for clinical applications</x:v>
      </x:c>
      <x:c r="B22" s="27" t="str">
        <x:v>Plasticity</x:v>
      </x:c>
      <x:c r="C22" s="27" t="n">
        <x:v>5</x:v>
      </x:c>
      <x:c r="D22" s="27" t="str">
        <x:v>Below 7/13 inclusion threshold and no constraint override.</x:v>
      </x:c>
      <x:c r="E22" s="27" t="str">
        <x:v>OpenAlex-prior</x:v>
      </x:c>
      <x:c r="F22" s="27" t="str">
        <x:v>https://academic.oup.com/brain/article-pdf/134/6/1591/1052566/awr039.pdf</x:v>
      </x:c>
      <x:c r="G22" s="27" t="str">
        <x:v>Adjacent/contextual only unless a later claim creates a direct need.</x:v>
      </x:c>
      <x:c r="H22" s="27" t="str">
        <x:v>Only if a specific architecture gap appears.</x:v>
      </x:c>
    </x:row>
    <x:row r="23">
      <x:c r="A23" s="27" t="str">
        <x:v>The Development of Autobiographical Memory</x:v>
      </x:c>
      <x:c r="B23" s="27" t="str">
        <x:v>Development/Self</x:v>
      </x:c>
      <x:c r="C23" s="27" t="n">
        <x:v>6</x:v>
      </x:c>
      <x:c r="D23" s="27" t="str">
        <x:v>Below 7/13 inclusion threshold and no constraint override.</x:v>
      </x:c>
      <x:c r="E23" s="27" t="str">
        <x:v>OpenAlex-prior</x:v>
      </x:c>
      <x:c r="F23" s="27" t="str">
        <x:v>https://www.annualreviews.org/doi/pdf/10.1146/annurev.psych.121208.131702</x:v>
      </x:c>
      <x:c r="G23" s="27" t="str">
        <x:v>Adjacent/contextual only unless a later claim creates a direct need.</x:v>
      </x:c>
      <x:c r="H23" s="27" t="str">
        <x:v>Only if a specific architecture gap appears.</x:v>
      </x:c>
    </x:row>
  </x:sheetData>
  <x:mergeCells>
    <x:mergeCell ref="A1:H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46" hidden="0" customWidth="1"/>
    <x:col min="4" max="4" width="30" hidden="0" customWidth="1"/>
    <x:col min="5" max="5" width="9" hidden="0" customWidth="1"/>
    <x:col min="6" max="6" width="28" hidden="0" customWidth="1"/>
    <x:col min="7" max="7" width="30" hidden="0" customWidth="1"/>
    <x:col min="8" max="8" width="38" hidden="0" customWidth="1"/>
    <x:col min="9" max="9" width="32" hidden="0" customWidth="1"/>
    <x:col min="10" max="10" width="42" hidden="0" customWidth="1"/>
    <x:col min="11" max="11" width="54" hidden="0" customWidth="1"/>
    <x:col min="12" max="12" width="52" hidden="0" customWidth="1"/>
    <x:col min="13" max="13" width="24" hidden="0" customWidth="1"/>
  </x:cols>
  <x:sheetData>
    <x:row r="1">
      <x:c r="A1" s="57" t="str">
        <x:v>PUBLICATION-LEVEL NUMERICAL LOCK — PIVOTAL SOURCES</x:v>
      </x:c>
      <x:c r="B1" s="57"/>
      <x:c r="C1" s="57"/>
      <x:c r="D1" s="57"/>
      <x:c r="E1" s="57"/>
      <x:c r="F1" s="57"/>
      <x:c r="G1" s="57"/>
      <x:c r="H1" s="57"/>
      <x:c r="I1" s="57"/>
      <x:c r="J1" s="57"/>
      <x:c r="K1" s="57"/>
      <x:c r="L1" s="57"/>
      <x:c r="M1" s="57"/>
    </x:row>
    <x:row r="3">
      <x:c r="A3" s="62" t="str">
        <x:v>Lock ID</x:v>
      </x:c>
      <x:c r="B3" s="62" t="str">
        <x:v>Claim IDs</x:v>
      </x:c>
      <x:c r="C3" s="62" t="str">
        <x:v>Publication</x:v>
      </x:c>
      <x:c r="D3" s="62" t="str">
        <x:v>Authors</x:v>
      </x:c>
      <x:c r="E3" s="62" t="str">
        <x:v>Year</x:v>
      </x:c>
      <x:c r="F3" s="62" t="str">
        <x:v>Design</x:v>
      </x:c>
      <x:c r="G3" s="62" t="str">
        <x:v>k / N</x:v>
      </x:c>
      <x:c r="H3" s="62" t="str">
        <x:v>Locked Estimate</x:v>
      </x:c>
      <x:c r="I3" s="62" t="str">
        <x:v>CI / p / SE</x:v>
      </x:c>
      <x:c r="J3" s="62" t="str">
        <x:v>Secondary Locked Detail</x:v>
      </x:c>
      <x:c r="K3" s="62" t="str">
        <x:v>Allowed Interpretation</x:v>
      </x:c>
      <x:c r="L3" s="62" t="str">
        <x:v>Source URL</x:v>
      </x:c>
      <x:c r="M3" s="62" t="str">
        <x:v>Status</x:v>
      </x:c>
    </x:row>
    <x:row r="4">
      <x:c r="A4" s="27" t="str">
        <x:v>NL01</x:v>
      </x:c>
      <x:c r="B4" s="27" t="str">
        <x:v>C07,C13</x:v>
      </x:c>
      <x:c r="C4" s="27" t="str">
        <x:v>The Alliance in Adult Psychotherapy: A Meta-Analytic Synthesis</x:v>
      </x:c>
      <x:c r="D4" s="27" t="str">
        <x:v>Flückiger et al. / Wampold &amp; Horvath</x:v>
      </x:c>
      <x:c r="E4" s="27" t="str">
        <x:v>2018</x:v>
      </x:c>
      <x:c r="F4" s="27" t="str">
        <x:v>Meta-analysis</x:v>
      </x:c>
      <x:c r="G4" s="27" t="str">
        <x:v>295 independent studies; &gt;30,000 patients</x:v>
      </x:c>
      <x:c r="H4" s="27" t="str">
        <x:v>Face-to-face alliance–outcome r=.278; d=.579</x:v>
      </x:c>
      <x:c r="I4" s="27" t="str">
        <x:v>95% CI [.256,.299]; p&lt;.0001</x:v>
      </x:c>
      <x:c r="J4" s="27" t="str">
        <x:v>Internet-based r=.275; k=23; 2% of 295 effects negative</x:v>
      </x:c>
      <x:c r="K4" s="27" t="str">
        <x:v>Alliance-outcome association is robust but does not by itself establish causal direction.</x:v>
      </x:c>
      <x:c r="L4" s="27" t="str">
        <x:v>https://consensus.app/papers/the-alliance-in-adult-psychotherapy-a-metaanalytic-wampold-horvath/95697853cfd75bf6a32a3fb6795568c5/?utm_source=chatgpt</x:v>
      </x:c>
      <x:c r="M4" s="27" t="str">
        <x:v>LOCKED — NUMERIC</x:v>
      </x:c>
    </x:row>
    <x:row r="5">
      <x:c r="A5" s="27" t="str">
        <x:v>NL02</x:v>
      </x:c>
      <x:c r="B5" s="27" t="str">
        <x:v>C14</x:v>
      </x:c>
      <x:c r="C5" s="27" t="str">
        <x:v>Alliance Rupture Repair: A Meta-Analysis</x:v>
      </x:c>
      <x:c r="D5" s="27" t="str">
        <x:v>Eubanks et al.</x:v>
      </x:c>
      <x:c r="E5" s="27" t="str">
        <x:v>2018</x:v>
      </x:c>
      <x:c r="F5" s="27" t="str">
        <x:v>Two meta-analyses</x:v>
      </x:c>
      <x:c r="G5" s="27" t="str">
        <x:v>Repair-outcome: 11 studies; N=1,314 patients. Training: 6 studies; N=276 trainees/supervisees</x:v>
      </x:c>
      <x:c r="H5" s="27" t="str">
        <x:v>Repair-outcome r=.29; d=.62. Training-outcome r=.11; d=.22</x:v>
      </x:c>
      <x:c r="I5" s="27" t="str">
        <x:v>Repair 95% CI [.10,.47], p=.003; training 95% CI [-.09,.30], p=.28</x:v>
      </x:c>
      <x:c r="J5" s="27" t="str">
        <x:v>Training effect was not significant.</x:v>
      </x:c>
      <x:c r="K5" s="27" t="str">
        <x:v>Resolved rupture is associated with better outcome; evidence for training causally improving outcome is weaker.</x:v>
      </x:c>
      <x:c r="L5" s="27" t="str">
        <x:v>https://consensus.app/papers/alliance-rupture-repair-a-metaanalysis/526010f234115dd395e38728e85fc5e7/?utm_source=chatgpt</x:v>
      </x:c>
      <x:c r="M5" s="27" t="str">
        <x:v>LOCKED — NUMERIC</x:v>
      </x:c>
    </x:row>
    <x:row r="6">
      <x:c r="A6" s="27" t="str">
        <x:v>NL03</x:v>
      </x:c>
      <x:c r="B6" s="27" t="str">
        <x:v>C14</x:v>
      </x:c>
      <x:c r="C6" s="27" t="str">
        <x:v>Alliance Ruptures and Psychotherapy Outcomes: A Multilevel Meta-Analysis</x:v>
      </x:c>
      <x:c r="D6" s="27" t="str">
        <x:v>Babl et al.</x:v>
      </x:c>
      <x:c r="E6" s="27" t="str">
        <x:v>2026</x:v>
      </x:c>
      <x:c r="F6" s="27" t="str">
        <x:v>Three-level meta-analysis</x:v>
      </x:c>
      <x:c r="G6" s="27" t="str">
        <x:v>4 publications; 18 effect sizes; N=301 clients</x:v>
      </x:c>
      <x:c r="H6" s="27" t="str">
        <x:v>z=-.22; r=-.21</x:v>
      </x:c>
      <x:c r="I6" s="27" t="str">
        <x:v>SE=.04; 95% CI [-.303,-.133]; t(17)=-5.40; p&lt;.001</x:v>
      </x:c>
      <x:c r="J6" s="27" t="str">
        <x:v>Direct rupture measures only.</x:v>
      </x:c>
      <x:c r="K6" s="27" t="str">
        <x:v>Ruptures show a small, consistent association with poorer outcomes; small evidence base remains a limitation.</x:v>
      </x:c>
      <x:c r="L6" s="27" t="str">
        <x:v>https://consensus.app/papers/alliance-ruptures-and-psychotherapy-outcomes-a-babl-nimphy/ee5f4cb0ab0750e3ba7196802e3ae688/?utm_source=chatgpt</x:v>
      </x:c>
      <x:c r="M6" s="27" t="str">
        <x:v>LOCKED — NUMERIC</x:v>
      </x:c>
    </x:row>
    <x:row r="7">
      <x:c r="A7" s="27" t="str">
        <x:v>NL04</x:v>
      </x:c>
      <x:c r="B7" s="27" t="str">
        <x:v>C15</x:v>
      </x:c>
      <x:c r="C7" s="27" t="str">
        <x:v>Social support and posttraumatic stress disorder: A meta-analysis of longitudinal studies</x:v>
      </x:c>
      <x:c r="D7" s="27" t="str">
        <x:v>Wang et al.</x:v>
      </x:c>
      <x:c r="E7" s="27" t="str">
        <x:v>2021</x:v>
      </x:c>
      <x:c r="F7" s="27" t="str">
        <x:v>Longitudinal meta-analysis</x:v>
      </x:c>
      <x:c r="G7" s="27" t="str">
        <x:v>75 samples; N=32,402; 355 effect sizes</x:v>
      </x:c>
      <x:c r="H7" s="27" t="str">
        <x:v>Support→PTSD β=-.10; PTSD→support β=-.09</x:v>
      </x:c>
      <x:c r="I7" s="27" t="str"/>
      <x:c r="J7" s="27" t="str">
        <x:v>Prior outcome levels controlled; moderators included gender, time lag, publication year, support source.</x:v>
      </x:c>
      <x:c r="K7" s="27" t="str">
        <x:v>Use as evidence for reciprocal longitudinal association, not uncontested causality; NL05 is mandatory counter-evidence.</x:v>
      </x:c>
      <x:c r="L7" s="27" t="str">
        <x:v>https://consensus.app/papers/social-support-and-posttraumatic-stress-disorder-a-wang-chung/c0e226824ed9598fbd4fe219915e1f05/?utm_source=chatgpt</x:v>
      </x:c>
      <x:c r="M7" s="27" t="str">
        <x:v>LOCKED — NUMERIC + CONFLICT</x:v>
      </x:c>
    </x:row>
    <x:row r="8">
      <x:c r="A8" s="27" t="str">
        <x:v>NL05</x:v>
      </x:c>
      <x:c r="B8" s="27" t="str">
        <x:v>C15</x:v>
      </x:c>
      <x:c r="C8" s="27" t="str">
        <x:v>Prospective associations between social support and PTSD may be spurious: re-meta-analysis and simulation</x:v>
      </x:c>
      <x:c r="D8" s="27" t="str">
        <x:v>Sorjonen &amp; Melin</x:v>
      </x:c>
      <x:c r="E8" s="27" t="str">
        <x:v>2023</x:v>
      </x:c>
      <x:c r="F8" s="27" t="str">
        <x:v>Re-meta-analysis + simulation</x:v>
      </x:c>
      <x:c r="G8" s="27" t="str">
        <x:v>Re-analysis of longitudinal meta-analytic effects</x:v>
      </x:c>
      <x:c r="H8" s="27" t="str">
        <x:v>NO numerical sentence imported into lecture</x:v>
      </x:c>
      <x:c r="I8" s="27" t="str"/>
      <x:c r="J8" s="27" t="str">
        <x:v>Model-dependent prospective estimates can arise without genuine prospective effects.</x:v>
      </x:c>
      <x:c r="K8" s="27" t="str">
        <x:v>Mandatory causal-boundary source: the robust association is firmer than the directional causal interpretation.</x:v>
      </x:c>
      <x:c r="L8" s="27" t="str">
        <x:v>https://consensus.app/papers/prospective-associations-between-social-support-and-sorjonen-melin/9d36541aca0356109c9df4aea1ebb5c1/?utm_source=chatgpt</x:v>
      </x:c>
      <x:c r="M8" s="27" t="str">
        <x:v>LOCKED — QUALITATIVE COUNTER</x:v>
      </x:c>
    </x:row>
    <x:row r="9">
      <x:c r="A9" s="27" t="str">
        <x:v>NL06</x:v>
      </x:c>
      <x:c r="B9" s="27" t="str">
        <x:v>C02,C19</x:v>
      </x:c>
      <x:c r="C9" s="27" t="str">
        <x:v>The relationship between adult attachment and mental health: A meta-analysis</x:v>
      </x:c>
      <x:c r="D9" s="27" t="str">
        <x:v>Zhang et al.</x:v>
      </x:c>
      <x:c r="E9" s="27" t="str">
        <x:v>2022</x:v>
      </x:c>
      <x:c r="F9" s="27" t="str">
        <x:v>Meta-analysis</x:v>
      </x:c>
      <x:c r="G9" s="27" t="str">
        <x:v>224 studies; k=245 samples; N=79,722</x:v>
      </x:c>
      <x:c r="H9" s="27" t="str">
        <x:v>Avoidance: negative mental health r=.28; positive mental health r=-.24. Anxiety: negative r=.42; positive r=-.29</x:v>
      </x:c>
      <x:c r="I9" s="27" t="str">
        <x:v>All associations remained significant in meta-analytic SEM when dimensions mutually controlled.</x:v>
      </x:c>
      <x:c r="J9" s="27" t="str">
        <x:v>Moderators included age and gender.</x:v>
      </x:c>
      <x:c r="K9" s="27" t="str">
        <x:v>These are probabilistic associations; never present attachment as fixed destiny.</x:v>
      </x:c>
      <x:c r="L9" s="27" t="str">
        <x:v>https://consensus.app/papers/the-relationship-between-adult-attachment-and-mental-zhang-li/2ce8543b05a857bba7e4fe99f4b90d3c/?utm_source=chatgpt</x:v>
      </x:c>
      <x:c r="M9" s="27" t="str">
        <x:v>LOCKED — NUMERIC</x:v>
      </x:c>
    </x:row>
    <x:row r="10">
      <x:c r="A10" s="27" t="str">
        <x:v>NL07</x:v>
      </x:c>
      <x:c r="B10" s="27" t="str">
        <x:v>C02,C19</x:v>
      </x:c>
      <x:c r="C10" s="27" t="str">
        <x:v>Attachment-Related Differences in Emotion Regulation in Adults</x:v>
      </x:c>
      <x:c r="D10" s="27" t="str">
        <x:v>Eilert &amp; Buchheim</x:v>
      </x:c>
      <x:c r="E10" s="27" t="str">
        <x:v>2023</x:v>
      </x:c>
      <x:c r="F10" s="27" t="str">
        <x:v>Systematic review</x:v>
      </x:c>
      <x:c r="G10" s="27" t="str">
        <x:v>37 peer-reviewed studies; N=2,006</x:v>
      </x:c>
      <x:c r="H10" s="27" t="str">
        <x:v>NO pooled effect size in accessible publication record</x:v>
      </x:c>
      <x:c r="I10" s="27" t="str"/>
      <x:c r="J10" s="27" t="str">
        <x:v>Objective measures included autonomic, neural, biochemical and nonverbal approaches.</x:v>
      </x:c>
      <x:c r="K10" s="27" t="str">
        <x:v>Use study count and multimethod convergence only; do not invent a pooled attachment→regulation effect.</x:v>
      </x:c>
      <x:c r="L10" s="27" t="str">
        <x:v>https://consensus.app/papers/attachmentrelated-differences-in-emotion-regulation-in-eilert-buchheim/110044b6a7915cc7973294b948da18ee/?utm_source=chatgpt</x:v>
      </x:c>
      <x:c r="M10" s="27" t="str">
        <x:v>LOCKED — COUNTS ONLY</x:v>
      </x:c>
    </x:row>
    <x:row r="11">
      <x:c r="A11" s="27" t="str">
        <x:v>NL08</x:v>
      </x:c>
      <x:c r="B11" s="27" t="str">
        <x:v>C19</x:v>
      </x:c>
      <x:c r="C11" s="27" t="str">
        <x:v>Parent-child attachment and children's experience and regulation of emotion: A meta-analytic review</x:v>
      </x:c>
      <x:c r="D11" s="27" t="str">
        <x:v>Cooke et al.</x:v>
      </x:c>
      <x:c r="E11" s="27" t="str">
        <x:v>2019</x:v>
      </x:c>
      <x:c r="F11" s="27" t="str">
        <x:v>Series of meta-analyses</x:v>
      </x:c>
      <x:c r="G11" s="27" t="str">
        <x:v>k=72 studies; outcome-specific Ns ranged from 87 to 9,167</x:v>
      </x:c>
      <x:c r="H11" s="27" t="str">
        <x:v>NO single pooled effect imported</x:v>
      </x:c>
      <x:c r="I11" s="27" t="str"/>
      <x:c r="J11" s="27" t="str">
        <x:v>Secure attachment associated with better regulation/support coping; insecure patterns differed by subtype.</x:v>
      </x:c>
      <x:c r="K11" s="27" t="str">
        <x:v>Use direction and scope; do not compress heterogeneous outcomes into one invented effect size.</x:v>
      </x:c>
      <x:c r="L11" s="27" t="str">
        <x:v>https://consensus.app/papers/parentchild-attachment-and-childrens-experience-and-cooke-kochendorfer/19710fcc990c5daf975082a21304448f/?utm_source=chatgpt</x:v>
      </x:c>
      <x:c r="M11" s="27" t="str">
        <x:v>LOCKED — COUNTS/DIRECTION</x:v>
      </x:c>
    </x:row>
    <x:row r="12">
      <x:c r="A12" s="27" t="str">
        <x:v>NL09</x:v>
      </x:c>
      <x:c r="B12" s="27" t="str">
        <x:v>C01,C30</x:v>
      </x:c>
      <x:c r="C12" s="27" t="str">
        <x:v>Social support and psychological adjustment: A quantitative synthesis of 60 meta-analyses</x:v>
      </x:c>
      <x:c r="D12" s="27" t="str">
        <x:v>Zell &amp; Stockus</x:v>
      </x:c>
      <x:c r="E12" s="27" t="str">
        <x:v>2024/2025</x:v>
      </x:c>
      <x:c r="F12" s="27" t="str">
        <x:v>Second-order meta-analysis</x:v>
      </x:c>
      <x:c r="G12" s="27" t="str">
        <x:v>60 meta-analyses; &gt;2,700 studies; ~2.1 million participants</x:v>
      </x:c>
      <x:c r="H12" s="27" t="str">
        <x:v>Overall r=.24; covariate-controlled subset r=.17</x:v>
      </x:c>
      <x:c r="I12" s="27" t="str">
        <x:v>Overall 95% CI [.22,.26]; adjusted subset 95% CI [.10,.23]</x:v>
      </x:c>
      <x:c r="J12" s="27" t="str">
        <x:v>Prior meta-analytic effects ranged .07-.41; perceived support &gt; received support.</x:v>
      </x:c>
      <x:c r="K12" s="27" t="str">
        <x:v>Strong general association; not a direct estimate of physiological social buffering.</x:v>
      </x:c>
      <x:c r="L12" s="27" t="str">
        <x:v>https://consensus.app/papers/social-support-and-psychological-adjustment-a-zell-stockus/37cca4eac0375ce8a773c3b46b024f08/?utm_source=chatgpt</x:v>
      </x:c>
      <x:c r="M12" s="27" t="str">
        <x:v>LOCKED — NUMERIC</x:v>
      </x:c>
    </x:row>
    <x:row r="13">
      <x:c r="A13" s="27" t="str">
        <x:v>NL10</x:v>
      </x:c>
      <x:c r="B13" s="27" t="str">
        <x:v>C03,C20</x:v>
      </x:c>
      <x:c r="C13" s="27" t="str">
        <x:v>Multimodal Interpersonal Synchrony: Systematic Review and Meta-Analysis</x:v>
      </x:c>
      <x:c r="D13" s="27" t="str">
        <x:v>Ohayon &amp; Gordon</x:v>
      </x:c>
      <x:c r="E13" s="27" t="str">
        <x:v>2024</x:v>
      </x:c>
      <x:c r="F13" s="27" t="str">
        <x:v>Systematic review + meta-analysis</x:v>
      </x:c>
      <x:c r="G13" s="27" t="str">
        <x:v>Neural-behavioral: 37 samples, N=1,342. Physiological-behavioral: 13 samples, N=369. Neural-physiological: 3 studies, N=150</x:v>
      </x:c>
      <x:c r="H13" s="27" t="str">
        <x:v>Neural↔behavioral r=.32; physiological↔behavioral r=.18</x:v>
      </x:c>
      <x:c r="I13" s="27" t="str">
        <x:v>Neural↔behavioral 95% CI [.23,.41]; physiological↔behavioral 95% CI [.06,.30]</x:v>
      </x:c>
      <x:c r="J13" s="27" t="str">
        <x:v>Neural↔physiological results inconsistent; no meta-analysis because only 3 studies.</x:v>
      </x:c>
      <x:c r="K13" s="27" t="str">
        <x:v>Synchrony is multimodal; do not treat all modalities as one latent scalar without evidence.</x:v>
      </x:c>
      <x:c r="L13" s="27" t="str">
        <x:v>https://consensus.app/papers/details/76af35cd904e5e198f1262575a8b132c/?utm_source=chatgpt</x:v>
      </x:c>
      <x:c r="M13" s="27" t="str">
        <x:v>LOCKED — NUMERIC</x:v>
      </x:c>
    </x:row>
    <x:row r="14">
      <x:c r="A14" s="27" t="str">
        <x:v>NL11</x:v>
      </x:c>
      <x:c r="B14" s="27" t="str">
        <x:v>C04,C20</x:v>
      </x:c>
      <x:c r="C14" s="27" t="str">
        <x:v>Interpersonal autonomic nervous system synchrony and relationship/performance</x:v>
      </x:c>
      <x:c r="D14" s="27" t="str">
        <x:v>Mayo, Lavidor &amp; Gordon</x:v>
      </x:c>
      <x:c r="E14" s="27" t="str">
        <x:v>2021</x:v>
      </x:c>
      <x:c r="F14" s="27" t="str">
        <x:v>Systematic review + two meta-analyses</x:v>
      </x:c>
      <x:c r="G14" s="27" t="str">
        <x:v>Relationship and performance meta-analyses across autonomic synchrony studies</x:v>
      </x:c>
      <x:c r="H14" s="27" t="str">
        <x:v>Relationship overall ES=.09; sympathetic ES=.19; parasympathetic ES=-.21; combined ES=.16; performance ES=.26</x:v>
      </x:c>
      <x:c r="I14" s="27" t="str">
        <x:v>Relationship p&gt;.10, I²=76.0%; sympathetic p=.02; parasympathetic p=.03; combined p=.02; performance p&lt;.01, I²=52.7%</x:v>
      </x:c>
      <x:c r="J14" s="27" t="str">
        <x:v>Small effects and substantial heterogeneity; branch-specific signs differ.</x:v>
      </x:c>
      <x:c r="K14" s="27" t="str">
        <x:v>Direct evidence against 'more autonomic synchrony is always better.'</x:v>
      </x:c>
      <x:c r="L14" s="27" t="str">
        <x:v>https://consensus.app/papers/interpersonal-autonomic-nervous-system-synchrony-and-its-mayo-lavidor/35168daede325485a69ef1f691d18cec/?utm_source=chatgpt</x:v>
      </x:c>
      <x:c r="M14" s="27" t="str">
        <x:v>LOCKED — NUMERIC</x:v>
      </x:c>
    </x:row>
    <x:row r="15">
      <x:c r="A15" s="27" t="str">
        <x:v>NL12</x:v>
      </x:c>
      <x:c r="B15" s="27" t="str">
        <x:v>C04,C20</x:v>
      </x:c>
      <x:c r="C15" s="27" t="str">
        <x:v>Association between nonverbal synchrony, alliance, and outcome in psychotherapy</x:v>
      </x:c>
      <x:c r="D15" s="27" t="str">
        <x:v>Jennissen et al.</x:v>
      </x:c>
      <x:c r="E15" s="27" t="str">
        <x:v>2024</x:v>
      </x:c>
      <x:c r="F15" s="27" t="str">
        <x:v>Systematic review + multilevel meta-analysis</x:v>
      </x:c>
      <x:c r="G15" s="27" t="str">
        <x:v>23 publications from 13 trials</x:v>
      </x:c>
      <x:c r="H15" s="27" t="str">
        <x:v>Overall r=.03; vocal pitch r=-.20; peripheral physiological r=.32</x:v>
      </x:c>
      <x:c r="I15" s="27" t="str">
        <x:v>Overall p=.644; I²=56.47%; vocal pitch p=.011; peripheral physiological p=.006</x:v>
      </x:c>
      <x:c r="J15" s="27" t="str">
        <x:v>Alliance r=.06 p=.316; symptomatic outcome r=-.06 p=.320; other outcomes r=.07 p=.255.</x:v>
      </x:c>
      <x:c r="K15" s="27" t="str">
        <x:v>Another strong boundary against monotonic synchrony-goodness claims.</x:v>
      </x:c>
      <x:c r="L15" s="27" t="str">
        <x:v>https://consensus.app/papers/association-between-nonverbal-synchrony-alliance-and-jennissen-huber/511a7dc2c3f45f1196a23c137ce7fc9d/?utm_source=chatgpt</x:v>
      </x:c>
      <x:c r="M15" s="27" t="str">
        <x:v>LOCKED — NUMERIC</x:v>
      </x:c>
    </x:row>
    <x:row r="16">
      <x:c r="A16" s="27" t="str">
        <x:v>NL13</x:v>
      </x:c>
      <x:c r="B16" s="27" t="str">
        <x:v>C05,C18</x:v>
      </x:c>
      <x:c r="C16" s="27" t="str">
        <x:v>Endogenous Oxytocin and Human Social Interactions: Systematic Review and Meta-Analysis</x:v>
      </x:c>
      <x:c r="D16" s="27" t="str">
        <x:v>Burenkova et al.</x:v>
      </x:c>
      <x:c r="E16" s="27" t="str">
        <x:v>2023</x:v>
      </x:c>
      <x:c r="F16" s="27" t="str">
        <x:v>Systematic review + meta-analysis</x:v>
      </x:c>
      <x:c r="G16" s="27" t="str">
        <x:v>63 studies qualitative; 51 studies pooled; n=3,741</x:v>
      </x:c>
      <x:c r="H16" s="27" t="str">
        <x:v>Causal pre-post g=.079; experimental social vs no-social g=.256; correlational mean effect reported as z=.137</x:v>
      </x:c>
      <x:c r="I16" s="27" t="str">
        <x:v>No universal expected hormonal response in causal designs</x:v>
      </x:c>
      <x:c r="J16" s="27" t="str">
        <x:v>Assay and design choices materially affected estimates.</x:v>
      </x:c>
      <x:c r="K16" s="27" t="str">
        <x:v>Use as direct correction to 'oxytocin = trust/bonding hormone' simplification.</x:v>
      </x:c>
      <x:c r="L16" s="27" t="str">
        <x:v>https://consensus.app/papers/endogenous-oxytocin-and-human-social-interactions-a-burenkova-dolgorukova/c3443f2b16a2517eb2775a33bf70ce93/?utm_source=chatgpt</x:v>
      </x:c>
      <x:c r="M16" s="27" t="str">
        <x:v>LOCKED — NUMERIC</x:v>
      </x:c>
    </x:row>
    <x:row r="17">
      <x:c r="A17" s="27" t="str">
        <x:v>NL14</x:v>
      </x:c>
      <x:c r="B17" s="27" t="str">
        <x:v>C06,C27</x:v>
      </x:c>
      <x:c r="C17" s="27" t="str">
        <x:v>Endogenous mu-opioid modulation of social connection in humans</x:v>
      </x:c>
      <x:c r="D17" s="27" t="str">
        <x:v>Løseth, Trøstheim &amp; Leknes</x:v>
      </x:c>
      <x:c r="E17" s="27" t="str">
        <x:v>2024</x:v>
      </x:c>
      <x:c r="F17" s="27" t="str">
        <x:v>Preregistered multilevel meta-analysis of randomized double-blind placebo-controlled antagonist studies</x:v>
      </x:c>
      <x:c r="G17" s="27" t="str">
        <x:v>8 publications + 2 unpublished projects; 17 outcomes; N=455</x:v>
      </x:c>
      <x:c r="H17" s="27" t="str">
        <x:v>Naltrexone effect on social connectedness Hedges' g=-.20</x:v>
      </x:c>
      <x:c r="I17" s="27" t="str">
        <x:v>95% CI [-.32,-.07]; I²=23%; Egger B=-2.16, SE=.93, z=-2.33, p=.02</x:v>
      </x:c>
      <x:c r="J17" s="27" t="str">
        <x:v>Possible small-study/publication bias; robust connectedness remained during blockade.</x:v>
      </x:c>
      <x:c r="K17" s="27" t="str">
        <x:v>Mu-opioids are modulators, not a necessary substrate of human connection.</x:v>
      </x:c>
      <x:c r="L17" s="27" t="str">
        <x:v>https://consensus.app/papers/endogenous-muopioid-modulation-of-social-connection-in-løseth-trøstheim/dab72c1986f85424b2a00325118a3278/?utm_source=chatgpt</x:v>
      </x:c>
      <x:c r="M17" s="27" t="str">
        <x:v>LOCKED — NUMERIC</x:v>
      </x:c>
    </x:row>
    <x:row r="18">
      <x:c r="A18" s="27" t="str">
        <x:v>NL15</x:v>
      </x:c>
      <x:c r="B18" s="27" t="str">
        <x:v>C28</x:v>
      </x:c>
      <x:c r="C18" s="27" t="str">
        <x:v>Defining social reward: A systematic review of human and animal studies</x:v>
      </x:c>
      <x:c r="D18" s="27" t="str">
        <x:v>Stijovic et al.</x:v>
      </x:c>
      <x:c r="E18" s="27" t="str">
        <x:v>2024</x:v>
      </x:c>
      <x:c r="F18" s="27" t="str">
        <x:v>Preregistered systematic review</x:v>
      </x:c>
      <x:c r="G18" s="27" t="str">
        <x:v>384 studies; 42,118 participants/subjects</x:v>
      </x:c>
      <x:c r="H18" s="27" t="str">
        <x:v>NO pooled reward effect</x:v>
      </x:c>
      <x:c r="I18" s="27" t="str"/>
      <x:c r="J18" s="27" t="str">
        <x:v>Major dimensions: intimacy/sensory richness and immediacy/interactive engagement.</x:v>
      </x:c>
      <x:c r="K18" s="27" t="str">
        <x:v>Use counts to demonstrate heterogeneity of operationalization, not as an effect estimate.</x:v>
      </x:c>
      <x:c r="L18" s="27" t="str">
        <x:v>https://consensus.app/papers/defining-social-reward-a-systematic-review-of-human-and-stijovic-siegel/fba379602ebb53be969ccef3ecef5bb1/?utm_source=chatgpt</x:v>
      </x:c>
      <x:c r="M18" s="27" t="str">
        <x:v>LOCKED — COUNTS ONLY</x:v>
      </x:c>
    </x:row>
    <x:row r="19">
      <x:c r="A19" s="27" t="str">
        <x:v>NL16</x:v>
      </x:c>
      <x:c r="B19" s="27" t="str">
        <x:v>C16</x:v>
      </x:c>
      <x:c r="C19" s="27" t="str">
        <x:v>Guidelines for Rigor and Reproducibility of Heart Rate Variability within Human Cardiovascular Research</x:v>
      </x:c>
      <x:c r="D19" s="27" t="str">
        <x:v>Carter et al.</x:v>
      </x:c>
      <x:c r="E19" s="27" t="str">
        <x:v>2026</x:v>
      </x:c>
      <x:c r="F19" s="27" t="str">
        <x:v>Evidence-based guidelines</x:v>
      </x:c>
      <x:c r="G19" s="27" t="str">
        <x:v>Guideline review; no single N/effect applicable</x:v>
      </x:c>
      <x:c r="H19" s="27" t="str">
        <x:v>NO effect size imported</x:v>
      </x:c>
      <x:c r="I19" s="27" t="str"/>
      <x:c r="J19" s="27" t="str">
        <x:v>Explicitly: HRV is not a specific marker of cardiac sympathetic outflow or sympathovagal balance; caution around 'vagal tone'.</x:v>
      </x:c>
      <x:c r="K19" s="27" t="str">
        <x:v>HRV can be used only as a constrained cardiac-autonomic indicator with respiratory/technical/contextual covariates.</x:v>
      </x:c>
      <x:c r="L19" s="27" t="str">
        <x:v>https://consensus.app/papers/guidelines-for-rigor-and-reproducibility-of-heart-rate-carter-jenkins/b1acef8284785ea1b80349666e431476/?utm_source=chatgpt</x:v>
      </x:c>
      <x:c r="M19" s="27" t="str">
        <x:v>LOCKED — QUALITATIVE BOUNDARY</x:v>
      </x:c>
    </x:row>
    <x:row r="20">
      <x:c r="A20" s="27" t="str">
        <x:v>NL17</x:v>
      </x:c>
      <x:c r="B20" s="27" t="str">
        <x:v>C17</x:v>
      </x:c>
      <x:c r="C20" s="27" t="str">
        <x:v>Why The Polyvagal Theory Is Untenable</x:v>
      </x:c>
      <x:c r="D20" s="27" t="str">
        <x:v>Grossman et al.</x:v>
      </x:c>
      <x:c r="E20" s="27" t="str">
        <x:v>2026</x:v>
      </x:c>
      <x:c r="F20" s="27" t="str">
        <x:v>Multi-expert critical appraisal</x:v>
      </x:c>
      <x:c r="G20" s="27" t="str">
        <x:v>39 experts invited; all but one accepted/coauthored</x:v>
      </x:c>
      <x:c r="H20" s="27" t="str">
        <x:v>NO effect size imported</x:v>
      </x:c>
      <x:c r="I20" s="27" t="str"/>
      <x:c r="J20" s="27" t="str">
        <x:v>Critique addresses RSA interpretation, vagal nuclei, evolution, mammalian sociality and use of earlier physiology.</x:v>
      </x:c>
      <x:c r="K20" s="27" t="str">
        <x:v>PVT must not serve as the lecture's mechanistic backbone; present as contested if mentioned.</x:v>
      </x:c>
      <x:c r="L20" s="27" t="str">
        <x:v>https://consensus.app/papers/why-the-polyvagal-theory-is-untenable-grossman-ackland/e989d060ea1c507db22e035ee60e3398/?utm_source=chatgpt</x:v>
      </x:c>
      <x:c r="M20" s="27" t="str">
        <x:v>LOCKED — QUALITATIVE/CONTESTED</x:v>
      </x:c>
    </x:row>
    <x:row r="21">
      <x:c r="A21" s="27" t="str">
        <x:v>NL18</x:v>
      </x:c>
      <x:c r="B21" s="27" t="str">
        <x:v>C07,C13</x:v>
      </x:c>
      <x:c r="C21" s="27" t="str">
        <x:v>Therapeutic alliance in psychological therapy for PTSD</x:v>
      </x:c>
      <x:c r="D21" s="27" t="str">
        <x:v>Howard, Berry &amp; Haddock</x:v>
      </x:c>
      <x:c r="E21" s="27" t="str">
        <x:v>2021</x:v>
      </x:c>
      <x:c r="F21" s="27" t="str">
        <x:v>Systematic review + meta-analysis</x:v>
      </x:c>
      <x:c r="G21" s="27" t="str">
        <x:v>34 eligible studies; 12 entered meta-analysis</x:v>
      </x:c>
      <x:c r="H21" s="27" t="str">
        <x:v>Aggregated alliance→PTSD outcome r=-.34</x:v>
      </x:c>
      <x:c r="I21" s="27" t="str"/>
      <x:c r="J21" s="27" t="str">
        <x:v>Study quality mostly weak-to-moderate; sign reflects outcome coding.</x:v>
      </x:c>
      <x:c r="K21" s="27" t="str">
        <x:v>Use as PTSD-specific alliance evidence, with explicit quality caveat.</x:v>
      </x:c>
      <x:c r="L21" s="27" t="str">
        <x:v>https://consensus.app/papers/therapeutic-alliance-in-psychological-therapy-for-ptsd-a-howard-berry/e6e06b1cf03f5ac1a2a461b32bd16944/?utm_source=chatgpt</x:v>
      </x:c>
      <x:c r="M21" s="27" t="str">
        <x:v>LOCKED — NUMERIC</x:v>
      </x:c>
    </x:row>
    <x:row r="22">
      <x:c r="A22" s="27" t="str">
        <x:v>NL19</x:v>
      </x:c>
      <x:c r="B22" s="27" t="str">
        <x:v>C02,C07</x:v>
      </x:c>
      <x:c r="C22" s="27" t="str">
        <x:v>Updated meta-analysis of adult attachment style and working alliance</x:v>
      </x:c>
      <x:c r="D22" s="27" t="str">
        <x:v>Notsu et al.</x:v>
      </x:c>
      <x:c r="E22" s="27" t="str">
        <x:v>2024</x:v>
      </x:c>
      <x:c r="F22" s="27" t="str">
        <x:v>Random-effects meta-analysis</x:v>
      </x:c>
      <x:c r="G22" s="27" t="str">
        <x:v>k=33 for anxiety; k=33 for avoidance</x:v>
      </x:c>
      <x:c r="H22" s="27" t="str">
        <x:v>Alliance vs attachment anxiety r=-.09; alliance vs avoidance r=-.13</x:v>
      </x:c>
      <x:c r="I22" s="27" t="str">
        <x:v>Anxiety p=.01, I²=43.7%; avoidance p&lt;.001, I²=44.7%</x:v>
      </x:c>
      <x:c r="J22" s="27" t="str">
        <x:v>Client-rated attachment and alliance.</x:v>
      </x:c>
      <x:c r="K22" s="27" t="str">
        <x:v>Attachment insecurity has small average associations with working alliance, not deterministic effects.</x:v>
      </x:c>
      <x:c r="L22" s="27" t="str">
        <x:v>https://consensus.app/papers/an-updated-metaanalysis-of-the-relation-between-adult-notsu-blansfield/d7f888c8b67350bca4666877bbf1055c/?utm_source=chatgpt</x:v>
      </x:c>
      <x:c r="M22" s="27" t="str">
        <x:v>LOCKED — NUMERIC</x:v>
      </x:c>
    </x:row>
    <x:row r="23">
      <x:c r="A23" s="27" t="str">
        <x:v>NL20</x:v>
      </x:c>
      <x:c r="B23" s="27" t="str">
        <x:v>C25,C30</x:v>
      </x:c>
      <x:c r="C23" s="27" t="str">
        <x:v>The effect of loneliness on depression: A meta-analysis</x:v>
      </x:c>
      <x:c r="D23" s="27" t="str">
        <x:v>Erzen</x:v>
      </x:c>
      <x:c r="E23" s="27" t="str">
        <x:v>2018</x:v>
      </x:c>
      <x:c r="F23" s="27" t="str">
        <x:v>Meta-analysis</x:v>
      </x:c>
      <x:c r="G23" s="27" t="str">
        <x:v>88 included studies; N=40,068</x:v>
      </x:c>
      <x:c r="H23" s="27" t="str">
        <x:v>Authors report a moderately significant overall effect; exact pooled coefficient not in accessible record</x:v>
      </x:c>
      <x:c r="I23" s="27" t="str"/>
      <x:c r="J23" s="27" t="str">
        <x:v>Sampling group, publication type and publication year were not moderators.</x:v>
      </x:c>
      <x:c r="K23" s="27" t="str">
        <x:v>Use study count and direction unless full-text pooled coefficient is separately verified.</x:v>
      </x:c>
      <x:c r="L23" s="27" t="str">
        <x:v>https://consensus.app/papers/the-effect-of-loneliness-on-depression-a-metaanalysis-erzen/15d9cf69a331526e896e896a84601335/?utm_source=chatgpt</x:v>
      </x:c>
      <x:c r="M23" s="27" t="str">
        <x:v>LOCKED — COUNTS/DIRECTION</x:v>
      </x:c>
    </x:row>
    <x:row r="24">
      <x:c r="A24" s="27" t="str">
        <x:v>NL21</x:v>
      </x:c>
      <x:c r="B24" s="27" t="str">
        <x:v>C31</x:v>
      </x:c>
      <x:c r="C24" s="27" t="str">
        <x:v>Prediction in action: toward an empirical science of active inference</x:v>
      </x:c>
      <x:c r="D24" s="27" t="str">
        <x:v>Lageman, Fahrenfort &amp; Slagter</x:v>
      </x:c>
      <x:c r="E24" s="27" t="str">
        <x:v>2026</x:v>
      </x:c>
      <x:c r="F24" s="27" t="str">
        <x:v>Critical empirical review</x:v>
      </x:c>
      <x:c r="G24" s="27" t="str">
        <x:v>Review; no single pooled N/effect</x:v>
      </x:c>
      <x:c r="H24" s="27" t="str">
        <x:v>NO numerical claim imported</x:v>
      </x:c>
      <x:c r="I24" s="27" t="str"/>
      <x:c r="J24" s="27" t="str">
        <x:v>Paper is used to bound what active-inference applications can claim empirically.</x:v>
      </x:c>
      <x:c r="K24" s="27" t="str">
        <x:v>Active inference remains a formal/explanatory framework here; do not attach invented effect sizes.</x:v>
      </x:c>
      <x:c r="L24" s="27" t="str">
        <x:v>https://consensus.app/papers/prediction-in-action-toward-an-empirical-science-of-active-lageman-fahrenfort/efa3f52ed5ab5de997f8fef7aaf78e1a/?utm_source=chatgpt</x:v>
      </x:c>
      <x:c r="M24" s="27" t="str">
        <x:v>LOCKED — QUALITATIVE BOUNDARY</x:v>
      </x:c>
    </x:row>
    <x:row r="25">
      <x:c r="A25" s="27" t="str">
        <x:v>NL22</x:v>
      </x:c>
      <x:c r="B25" s="27" t="str">
        <x:v>C32</x:v>
      </x:c>
      <x:c r="C25" s="27" t="str">
        <x:v>Intrinsic neural timescales: temporal integration and segregation</x:v>
      </x:c>
      <x:c r="D25" s="27" t="str">
        <x:v>Wolff et al.</x:v>
      </x:c>
      <x:c r="E25" s="27" t="str">
        <x:v>2022</x:v>
      </x:c>
      <x:c r="F25" s="27" t="str">
        <x:v>Major review</x:v>
      </x:c>
      <x:c r="G25" s="27" t="str">
        <x:v>Review; no single pooled N/effect</x:v>
      </x:c>
      <x:c r="H25" s="27" t="str">
        <x:v>NO numerical claim imported</x:v>
      </x:c>
      <x:c r="I25" s="27" t="str"/>
      <x:c r="J25" s="27" t="str">
        <x:v>Establishes within-brain timescale hierarchy as organizing framework.</x:v>
      </x:c>
      <x:c r="K25" s="27" t="str">
        <x:v>Do not convert a review-level hierarchy into a person-to-person coupling effect size.</x:v>
      </x:c>
      <x:c r="L25" s="27" t="str">
        <x:v>https://consensus.app/papers/intrinsic-neural-timescales-temporal-integration-and-wolff-berberian/131016b3e92155d6a67343943dca1a92/?utm_source=chatgpt</x:v>
      </x:c>
      <x:c r="M25" s="27" t="str">
        <x:v>LOCKED — QUALITATIVE</x:v>
      </x:c>
    </x:row>
    <x:row r="26">
      <x:c r="A26" s="27" t="str">
        <x:v>NL23</x:v>
      </x:c>
      <x:c r="B26" s="27" t="str">
        <x:v>C21,C32</x:v>
      </x:c>
      <x:c r="C26" s="27" t="str">
        <x:v>Coupled neural timescales in social interaction</x:v>
      </x:c>
      <x:c r="D26" s="27" t="str">
        <x:v>Wolff &amp; Dumas</x:v>
      </x:c>
      <x:c r="E26" s="27" t="str">
        <x:v>2026</x:v>
      </x:c>
      <x:c r="F26" s="27" t="str">
        <x:v>Frontier review/framework</x:v>
      </x:c>
      <x:c r="G26" s="27" t="str">
        <x:v>Review/framework; no single pooled N/effect</x:v>
      </x:c>
      <x:c r="H26" s="27" t="str">
        <x:v>NO numerical claim imported</x:v>
      </x:c>
      <x:c r="I26" s="27" t="str"/>
      <x:c r="J26" s="27" t="str">
        <x:v>Proposes coupled-timescale account for social interaction.</x:v>
      </x:c>
      <x:c r="K26" s="27" t="str">
        <x:v>Interpersonal timescale matching remains frontier; it cannot be presented as settled mechanism.</x:v>
      </x:c>
      <x:c r="L26" s="27" t="str">
        <x:v>https://consensus.app/papers/coupled-neural-timescales-in-social-interaction-wolff-dumas/417f9a7159435a1282e9c21502f5f7c6/?utm_source=chatgpt</x:v>
      </x:c>
      <x:c r="M26" s="27" t="str">
        <x:v>LOCKED — FRONTIER/NO NUMBER</x:v>
      </x:c>
    </x:row>
    <x:row r="27">
      <x:c r="A27" s="27" t="str">
        <x:v>NL24</x:v>
      </x:c>
      <x:c r="B27" s="27" t="str">
        <x:v>C07,C13</x:v>
      </x:c>
      <x:c r="C27" s="27" t="str">
        <x:v>Alliance-outcome association adjusted for patient characteristics and treatment processes</x:v>
      </x:c>
      <x:c r="D27" s="27" t="str">
        <x:v>Wlodasch et al. / Flückiger group</x:v>
      </x:c>
      <x:c r="E27" s="27" t="str">
        <x:v>2020</x:v>
      </x:c>
      <x:c r="F27" s="27" t="str">
        <x:v>Meta-analytic summary</x:v>
      </x:c>
      <x:c r="G27" s="27" t="str">
        <x:v>125 effect sizes; 60 independent samples; N=6,061</x:v>
      </x:c>
      <x:c r="H27" s="27" t="str">
        <x:v>Adjusted/unadjusted alliance-outcome correlations ranged r=.23 to r=.31</x:v>
      </x:c>
      <x:c r="I27" s="27" t="str"/>
      <x:c r="J27" s="27" t="str">
        <x:v>Adjustment classes: intake characteristics, simultaneous processes, or both.</x:v>
      </x:c>
      <x:c r="K27" s="27" t="str">
        <x:v>Supports alliance as a robust process correlate above studied confounds; still not proof of singular causation.</x:v>
      </x:c>
      <x:c r="L27" s="27" t="str">
        <x:v>https://consensus.app/papers/assessing-the-allianceoutcome-association-adjusted-for-wlodasch-horvath/dedcd3db165a533cb3af211154c3e9a8/?utm_source=chatgpt</x:v>
      </x:c>
      <x:c r="M27" s="27" t="str">
        <x:v>LOCKED — NUMERIC</x:v>
      </x:c>
    </x:row>
  </x:sheetData>
  <x:mergeCells>
    <x:mergeCell ref="A1:M1"/>
  </x:mergeCells>
  <x:conditionalFormatting sqref="M4:M27">
    <x:cfRule type="expression" dxfId="6" priority="1">
      <x:formula>ISNUMBER(SEARCH("NUMERIC",M4))</x:formula>
    </x:cfRule>
    <x:cfRule type="expression" dxfId="7" priority="2">
      <x:formula>OR(ISNUMBER(SEARCH("QUALITATIVE",M4)),ISNUMBER(SEARCH("COUNTS",M4)),ISNUMBER(SEARCH("FRONTIER",M4)))</x:formula>
    </x:cfRule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8" hidden="0" customWidth="1"/>
    <x:col min="3" max="3" width="24" hidden="0" customWidth="1"/>
    <x:col min="4" max="4" width="20" hidden="0" customWidth="1"/>
    <x:col min="5" max="5" width="28" hidden="0" customWidth="1"/>
    <x:col min="6" max="6" width="60" hidden="0" customWidth="1"/>
    <x:col min="7" max="7" width="58" hidden="0" customWidth="1"/>
    <x:col min="8" max="8" width="20" hidden="0" customWidth="1"/>
    <x:col min="9" max="9" width="18" hidden="0" customWidth="1"/>
    <x:col min="10" max="10" width="12" hidden="0" customWidth="1"/>
  </x:cols>
  <x:sheetData>
    <x:row r="1">
      <x:c r="A1" s="57" t="str">
        <x:v>CLAIM-BY-CLAIM NUMERICAL GATE — WHAT THE LECTURE MAY AND MAY NOT QUANTIFY</x:v>
      </x:c>
      <x:c r="B1" s="57"/>
      <x:c r="C1" s="57"/>
      <x:c r="D1" s="57"/>
      <x:c r="E1" s="57"/>
      <x:c r="F1" s="57"/>
      <x:c r="G1" s="57"/>
      <x:c r="H1" s="57"/>
      <x:c r="I1" s="57"/>
      <x:c r="J1" s="57"/>
    </x:row>
    <x:row r="3">
      <x:c r="A3" s="62" t="str">
        <x:v>Claim ID</x:v>
      </x:c>
      <x:c r="B3" s="62" t="str">
        <x:v>Claim</x:v>
      </x:c>
      <x:c r="C3" s="62" t="str">
        <x:v>Claim Type</x:v>
      </x:c>
      <x:c r="D3" s="62" t="str">
        <x:v>Numerical Lock IDs</x:v>
      </x:c>
      <x:c r="E3" s="62" t="str">
        <x:v>Numerical Policy</x:v>
      </x:c>
      <x:c r="F3" s="62" t="str">
        <x:v>Allowed Numerical Language</x:v>
      </x:c>
      <x:c r="G3" s="62" t="str">
        <x:v>Prohibited Numerical Leap</x:v>
      </x:c>
      <x:c r="H3" s="62" t="str">
        <x:v>Existing Confidence</x:v>
      </x:c>
      <x:c r="I3" s="62" t="str">
        <x:v>Lecture Placement</x:v>
      </x:c>
      <x:c r="J3" s="62" t="str">
        <x:v>Gate</x:v>
      </x:c>
    </x:row>
    <x:row r="4">
      <x:c r="A4" s="27" t="str">
        <x:v>C01</x:v>
      </x:c>
      <x:c r="B4" s="27" t="str">
        <x:v>Relational context can alter stress physiology and regulation in humans.</x:v>
      </x:c>
      <x:c r="C4" s="27" t="str">
        <x:v>Supported interpretation</x:v>
      </x:c>
      <x:c r="D4" s="27" t="str">
        <x:v>NL09</x:v>
      </x:c>
      <x:c r="E4" s="27" t="str">
        <x:v>QUALITATIVE FOR PHYSIOLOGY</x:v>
      </x:c>
      <x:c r="F4" s="27" t="str">
        <x:v>No physiology-specific effect size is permitted. If useful, general social-support context may be quantified as 60 meta-analyses / &gt;2,700 studies / ~2.1M participants, overall r=.24 [95% CI .22,.26].</x:v>
      </x:c>
      <x:c r="G4" s="27" t="str">
        <x:v>Do not present r=.24 as an estimate of HPA/autonomic buffering or of co-regulation.</x:v>
      </x:c>
      <x:c r="H4" s="27" t="str">
        <x:v>High</x:v>
      </x:c>
      <x:c r="I4" s="27" t="str">
        <x:v>Parts I–IV</x:v>
      </x:c>
      <x:c r="J4" s="27" t="str">
        <x:v>PASS</x:v>
      </x:c>
    </x:row>
    <x:row r="5">
      <x:c r="A5" s="27" t="str">
        <x:v>C02</x:v>
      </x:c>
      <x:c r="B5" s="27" t="str">
        <x:v>Attachment is better treated as a history-dependent regulatory expectation than a fixed personality label.</x:v>
      </x:c>
      <x:c r="C5" s="27" t="str">
        <x:v>Supported interpretation</x:v>
      </x:c>
      <x:c r="D5" s="27" t="str">
        <x:v>NL06,NL07,NL19</x:v>
      </x:c>
      <x:c r="E5" s="27" t="str">
        <x:v>NUMERIC ALLOWED</x:v>
      </x:c>
      <x:c r="F5" s="27" t="str">
        <x:v>Adult attachment meta-analysis: 224 studies, 245 samples, N=79,722; anxiety↔negative mental health r=.42; avoidance r=.28; positive mental health r=-.29 and -.24. Working-alliance associations are small: anxiety r=-.09; avoidance r=-.13 (k=33 each).</x:v>
      </x:c>
      <x:c r="G5" s="27" t="str">
        <x:v>No fixed-type, deterministic, or causal percentage claims.</x:v>
      </x:c>
      <x:c r="H5" s="27" t="str">
        <x:v>Moderate-High</x:v>
      </x:c>
      <x:c r="I5" s="27" t="str">
        <x:v>Parts II–III</x:v>
      </x:c>
      <x:c r="J5" s="27" t="str">
        <x:v>PASS</x:v>
      </x:c>
    </x:row>
    <x:row r="6">
      <x:c r="A6" s="27" t="str">
        <x:v>C03</x:v>
      </x:c>
      <x:c r="B6" s="27" t="str">
        <x:v>Interpersonal synchrony occurs across behavior, physiology and neural signals.</x:v>
      </x:c>
      <x:c r="C6" s="27" t="str">
        <x:v>Empirical result</x:v>
      </x:c>
      <x:c r="D6" s="27" t="str">
        <x:v>NL10</x:v>
      </x:c>
      <x:c r="E6" s="27" t="str">
        <x:v>NUMERIC ALLOWED</x:v>
      </x:c>
      <x:c r="F6" s="27" t="str">
        <x:v>Neural↔behavioral synchrony: 37 samples, N=1,342, r=.32 [95% CI .23,.41]. Physiological↔behavioral: 13 samples, N=369, r=.18 [.06,.30].</x:v>
      </x:c>
      <x:c r="G6" s="27" t="str">
        <x:v>Do not collapse modalities into one universal synchrony effect.</x:v>
      </x:c>
      <x:c r="H6" s="27" t="str">
        <x:v>High</x:v>
      </x:c>
      <x:c r="I6" s="27" t="str">
        <x:v>Part VI</x:v>
      </x:c>
      <x:c r="J6" s="27" t="str">
        <x:v>PASS</x:v>
      </x:c>
    </x:row>
    <x:row r="7">
      <x:c r="A7" s="27" t="str">
        <x:v>C04</x:v>
      </x:c>
      <x:c r="B7" s="27" t="str">
        <x:v>Higher synchrony is not intrinsically beneficial.</x:v>
      </x:c>
      <x:c r="C7" s="27" t="str">
        <x:v>Supported interpretation</x:v>
      </x:c>
      <x:c r="D7" s="27" t="str">
        <x:v>NL11,NL12</x:v>
      </x:c>
      <x:c r="E7" s="27" t="str">
        <x:v>NUMERIC ALLOWED</x:v>
      </x:c>
      <x:c r="F7" s="27" t="str">
        <x:v>Autonomic synchrony relationship effect is small/marginal overall (ES=.09, p&gt;.10, I²=76%); psychotherapy NVS overall r=.03, p=.644, with modality-specific opposite-sign effects.</x:v>
      </x:c>
      <x:c r="G7" s="27" t="str">
        <x:v>Never write 'higher synchrony predicts better relationship/therapy outcome' as a general rule.</x:v>
      </x:c>
      <x:c r="H7" s="27" t="str">
        <x:v>High</x:v>
      </x:c>
      <x:c r="I7" s="27" t="str">
        <x:v>Parts VI/XII</x:v>
      </x:c>
      <x:c r="J7" s="27" t="str">
        <x:v>PASS</x:v>
      </x:c>
    </x:row>
    <x:row r="8">
      <x:c r="A8" s="27" t="str">
        <x:v>C05</x:v>
      </x:c>
      <x:c r="B8" s="27" t="str">
        <x:v>Oxytocin should not be described as a simple trust hormone.</x:v>
      </x:c>
      <x:c r="C8" s="27" t="str">
        <x:v>Supported interpretation</x:v>
      </x:c>
      <x:c r="D8" s="27" t="str">
        <x:v>NL13</x:v>
      </x:c>
      <x:c r="E8" s="27" t="str">
        <x:v>NUMERIC ALLOWED</x:v>
      </x:c>
      <x:c r="F8" s="27" t="str">
        <x:v>63 studies qualitatively; 51 pooled, n=3,741. Causal pre-post g=.079; social vs no-social g=.256; correlational mean effect reported as z=.137.</x:v>
      </x:c>
      <x:c r="G8" s="27" t="str">
        <x:v>No 'oxytocin increases trust by X%' or 'oxytocin = bonding' wording.</x:v>
      </x:c>
      <x:c r="H8" s="27" t="str">
        <x:v>High</x:v>
      </x:c>
      <x:c r="I8" s="27" t="str">
        <x:v>Part V</x:v>
      </x:c>
      <x:c r="J8" s="27" t="str">
        <x:v>PASS</x:v>
      </x:c>
    </x:row>
    <x:row r="9">
      <x:c r="A9" s="27" t="str">
        <x:v>C06</x:v>
      </x:c>
      <x:c r="B9" s="27" t="str">
        <x:v>Social affiliation recruits dopamine and endogenous opioid mechanisms in addition to oxytocin.</x:v>
      </x:c>
      <x:c r="C9" s="27" t="str">
        <x:v>Supported interpretation</x:v>
      </x:c>
      <x:c r="D9" s="27" t="str">
        <x:v>NL14,NL15</x:v>
      </x:c>
      <x:c r="E9" s="27" t="str">
        <x:v>PARTIAL NUMERIC</x:v>
      </x:c>
      <x:c r="F9" s="27" t="str">
        <x:v>Human μ-opioid antagonist meta-analysis: 17 outcomes, N=455, Hedges g=-.20 [95% CI -.32,-.07], I²=23%. Social reward review: 384 studies, 42,118 participants/subjects.</x:v>
      </x:c>
      <x:c r="G9" s="27" t="str">
        <x:v>Do not attach a numeric dopamine effect unless separately publication-locked.</x:v>
      </x:c>
      <x:c r="H9" s="27" t="str">
        <x:v>Moderate</x:v>
      </x:c>
      <x:c r="I9" s="27" t="str">
        <x:v>Part V</x:v>
      </x:c>
      <x:c r="J9" s="27" t="str">
        <x:v>PASS</x:v>
      </x:c>
    </x:row>
    <x:row r="10">
      <x:c r="A10" s="27" t="str">
        <x:v>C07</x:v>
      </x:c>
      <x:c r="B10" s="27" t="str">
        <x:v>Therapeutic relationship variables are meaningfully associated with treatment process and outcomes.</x:v>
      </x:c>
      <x:c r="C10" s="27" t="str">
        <x:v>Supported interpretation</x:v>
      </x:c>
      <x:c r="D10" s="27" t="str">
        <x:v>NL01,NL18,NL24</x:v>
      </x:c>
      <x:c r="E10" s="27" t="str">
        <x:v>NUMERIC ALLOWED</x:v>
      </x:c>
      <x:c r="F10" s="27" t="str">
        <x:v>General alliance meta-analysis: 295 independent studies, &gt;30,000 patients, r=.278 [.256,.299]. PTSD alliance: 12-study meta-analysis, r=-.34. Adjusted alliance correlations across 60 samples remain r=.23-.31.</x:v>
      </x:c>
      <x:c r="G10" s="27" t="str">
        <x:v>Association ≠ proof that alliance alone causes treatment change.</x:v>
      </x:c>
      <x:c r="H10" s="27" t="str">
        <x:v>Moderate-High</x:v>
      </x:c>
      <x:c r="I10" s="27" t="str">
        <x:v>Part XIV</x:v>
      </x:c>
      <x:c r="J10" s="27" t="str">
        <x:v>PASS</x:v>
      </x:c>
    </x:row>
    <x:row r="11">
      <x:c r="A11" s="27" t="str">
        <x:v>C08</x:v>
      </x:c>
      <x:c r="B11" s="27" t="str">
        <x:v>Metastability is a defensible neural-dynamics concept but is operationalized inconsistently in human neuroimaging.</x:v>
      </x:c>
      <x:c r="C11" s="27" t="str">
        <x:v>Supported interpretation</x:v>
      </x:c>
      <x:c r="D11" s="27" t="str"/>
      <x:c r="E11" s="27" t="str">
        <x:v>NO NUMERICAL CLAIM REQUIRED</x:v>
      </x:c>
      <x:c r="F11" s="27" t="str">
        <x:v>Use precise qualitative definitions of metastability and methodological heterogeneity; no single pooled metastability effect is authorized.</x:v>
      </x:c>
      <x:c r="G11" s="27" t="str">
        <x:v>Do not invent a 'metastability score' or treatment effect.</x:v>
      </x:c>
      <x:c r="H11" s="27" t="str">
        <x:v>High</x:v>
      </x:c>
      <x:c r="I11" s="27" t="str">
        <x:v>Parts X/XV</x:v>
      </x:c>
      <x:c r="J11" s="27" t="str">
        <x:v>PASS</x:v>
      </x:c>
    </x:row>
    <x:row r="12">
      <x:c r="A12" s="27" t="str">
        <x:v>C09</x:v>
      </x:c>
      <x:c r="B12" s="27" t="str">
        <x:v>Stable recurrent neural systems can show strong transient amplification through non-normal mechanisms.</x:v>
      </x:c>
      <x:c r="C12" s="27" t="str">
        <x:v>Empirical/formal result</x:v>
      </x:c>
      <x:c r="D12" s="27" t="str"/>
      <x:c r="E12" s="27" t="str">
        <x:v>FORMAL TRANSFER — NO EMPIRICAL NUMBER</x:v>
      </x:c>
      <x:c r="F12" s="27" t="str">
        <x:v>Non-normality/transient amplification may be described mathematically and at neural-circuit model level only.</x:v>
      </x:c>
      <x:c r="G12" s="27" t="str">
        <x:v>No patient-level or relationship-level amplification factor is authorized.</x:v>
      </x:c>
      <x:c r="H12" s="27" t="str">
        <x:v>High for neural; low for relational</x:v>
      </x:c>
      <x:c r="I12" s="27" t="str">
        <x:v>Part XI</x:v>
      </x:c>
      <x:c r="J12" s="27" t="str">
        <x:v>PASS</x:v>
      </x:c>
    </x:row>
    <x:row r="13">
      <x:c r="A13" s="27" t="str">
        <x:v>C10</x:v>
      </x:c>
      <x:c r="B13" s="27" t="str">
        <x:v>Structural network models can quantify aspects of state controllability and control energy.</x:v>
      </x:c>
      <x:c r="C13" s="27" t="str">
        <x:v>Formal result</x:v>
      </x:c>
      <x:c r="D13" s="27" t="str"/>
      <x:c r="E13" s="27" t="str">
        <x:v>FORMAL TRANSFER — NO EMPIRICAL NUMBER</x:v>
      </x:c>
      <x:c r="F13" s="27" t="str">
        <x:v>Controllability may be used as formal reachability/control-energy language only.</x:v>
      </x:c>
      <x:c r="G13" s="27" t="str">
        <x:v>No claim that a particular person has measurable 'X% controllability' or a therapeutic control-energy prescription.</x:v>
      </x:c>
      <x:c r="H13" s="27" t="str">
        <x:v>Moderate</x:v>
      </x:c>
      <x:c r="I13" s="27" t="str">
        <x:v>Part X/XI</x:v>
      </x:c>
      <x:c r="J13" s="27" t="str">
        <x:v>PASS</x:v>
      </x:c>
    </x:row>
    <x:row r="14">
      <x:c r="A14" s="27" t="str">
        <x:v>C11</x:v>
      </x:c>
      <x:c r="B14" s="27" t="str">
        <x:v>Repeated fast relational events may alter slower learned expectations and regulation capacities.</x:v>
      </x:c>
      <x:c r="C14" s="27" t="str">
        <x:v>Flow Hijacked synthesis</x:v>
      </x:c>
      <x:c r="D14" s="27" t="str"/>
      <x:c r="E14" s="27" t="str">
        <x:v>FLOW HIJACKED SYNTHESIS — NO EMPIRICAL NUMBER</x:v>
      </x:c>
      <x:c r="F14" s="27" t="str">
        <x:v>Fast–slow relational updating is a multiscale synthesis; numbers require future direct parameter-identification studies.</x:v>
      </x:c>
      <x:c r="G14" s="27" t="str">
        <x:v>No estimated ε, time constant, or slow-variable effect unless directly measured.</x:v>
      </x:c>
      <x:c r="H14" s="27" t="str">
        <x:v>Hypothesis-level</x:v>
      </x:c>
      <x:c r="I14" s="27" t="str">
        <x:v>Parts VIII–IX</x:v>
      </x:c>
      <x:c r="J14" s="27" t="str">
        <x:v>PASS</x:v>
      </x:c>
    </x:row>
    <x:row r="15">
      <x:c r="A15" s="27" t="str">
        <x:v>C12</x:v>
      </x:c>
      <x:c r="B15" s="27" t="str">
        <x:v>Borrowed Gain Geometry: another person may alter effective gain and accessible state space, not merely supply input.</x:v>
      </x:c>
      <x:c r="C15" s="27" t="str">
        <x:v>New hypothesis</x:v>
      </x:c>
      <x:c r="D15" s="27" t="str"/>
      <x:c r="E15" s="27" t="str">
        <x:v>NOVEL HYPOTHESIS — NO EMPIRICAL NUMBER</x:v>
      </x:c>
      <x:c r="F15" s="27" t="str">
        <x:v>Borrowed Gain Geometry remains a testable Flow Hijacked hypothesis.</x:v>
      </x:c>
      <x:c r="G15" s="27" t="str">
        <x:v>No measured A_r, relational resolvent norm, barrier height, or gain value may be reported.</x:v>
      </x:c>
      <x:c r="H15" s="27" t="str">
        <x:v>Novel</x:v>
      </x:c>
      <x:c r="I15" s="27" t="str">
        <x:v>Part XV</x:v>
      </x:c>
      <x:c r="J15" s="27" t="str">
        <x:v>PASS</x:v>
      </x:c>
    </x:row>
    <x:row r="16">
      <x:c r="A16" s="27" t="str">
        <x:v>C13</x:v>
      </x:c>
      <x:c r="B16" s="27" t="str">
        <x:v>The therapeutic alliance has a robust but not necessarily causal association with psychotherapy outcome.</x:v>
      </x:c>
      <x:c r="C16" s="27" t="str">
        <x:v>Supported interpretation</x:v>
      </x:c>
      <x:c r="D16" s="27" t="str">
        <x:v>NL01,NL24</x:v>
      </x:c>
      <x:c r="E16" s="27" t="str">
        <x:v>NUMERIC ALLOWED</x:v>
      </x:c>
      <x:c r="F16" s="27" t="str">
        <x:v>Alliance-outcome r=.278 [.256,.299] in the large synthesis; adjusted estimates across 60 samples remain r=.23-.31.</x:v>
      </x:c>
      <x:c r="G16" s="27" t="str">
        <x:v>Do not convert correlation to causal treatment efficacy.</x:v>
      </x:c>
      <x:c r="H16" s="27" t="str">
        <x:v>High</x:v>
      </x:c>
      <x:c r="I16" s="27" t="str">
        <x:v>Part XIV</x:v>
      </x:c>
      <x:c r="J16" s="27" t="str">
        <x:v>PASS</x:v>
      </x:c>
    </x:row>
    <x:row r="17">
      <x:c r="A17" s="27" t="str">
        <x:v>C14</x:v>
      </x:c>
      <x:c r="B17" s="27" t="str">
        <x:v>Alliance rupture is associated with poorer outcome, while resolved rupture is associated with better outcome.</x:v>
      </x:c>
      <x:c r="C17" s="27" t="str">
        <x:v>Supported interpretation</x:v>
      </x:c>
      <x:c r="D17" s="27" t="str">
        <x:v>NL02,NL03</x:v>
      </x:c>
      <x:c r="E17" s="27" t="str">
        <x:v>NUMERIC ALLOWED</x:v>
      </x:c>
      <x:c r="F17" s="27" t="str">
        <x:v>Rupture repair: 11 studies, N=1,314, r=.29, d=.62, 95% CI [.10,.47]. Direct ruptures: 4 publications, N=301, r=-.21; z=-.22 [95% CI -.303,-.133].</x:v>
      </x:c>
      <x:c r="G17" s="27" t="str">
        <x:v>Training to repair ruptures was not significant: r=.11, p=.28; do not imply proven training efficacy.</x:v>
      </x:c>
      <x:c r="H17" s="27" t="str">
        <x:v>Moderate-High</x:v>
      </x:c>
      <x:c r="I17" s="27" t="str">
        <x:v>Part XIV</x:v>
      </x:c>
      <x:c r="J17" s="27" t="str">
        <x:v>PASS</x:v>
      </x:c>
    </x:row>
    <x:row r="18">
      <x:c r="A18" s="27" t="str">
        <x:v>C15</x:v>
      </x:c>
      <x:c r="B18" s="27" t="str">
        <x:v>PTSD severity and social support are strongly linked, but the direction and causal dynamics are contested.</x:v>
      </x:c>
      <x:c r="C18" s="27" t="str">
        <x:v>Supported interpretation</x:v>
      </x:c>
      <x:c r="D18" s="27" t="str">
        <x:v>NL04,NL05</x:v>
      </x:c>
      <x:c r="E18" s="27" t="str">
        <x:v>NUMERIC + MANDATORY CONTRADICTION</x:v>
      </x:c>
      <x:c r="F18" s="27" t="str">
        <x:v>Wang et al.: 75 samples, N=32,402, 355 effect sizes; support→PTSD β=-.10 and PTSD→support β=-.09.</x:v>
      </x:c>
      <x:c r="G18" s="27" t="str">
        <x:v>Directional causality must not be stated without simultaneously noting the 2023 re-meta-analysis/simulation challenge.</x:v>
      </x:c>
      <x:c r="H18" s="27" t="str">
        <x:v>High for association; moderate for direction</x:v>
      </x:c>
      <x:c r="I18" s="27" t="str">
        <x:v>Part XIII</x:v>
      </x:c>
      <x:c r="J18" s="27" t="str">
        <x:v>PASS</x:v>
      </x:c>
    </x:row>
    <x:row r="19">
      <x:c r="A19" s="27" t="str">
        <x:v>C16</x:v>
      </x:c>
      <x:c r="B19" s="27" t="str">
        <x:v>HRV is useful for cardiac autonomic research but cannot be treated as a direct readout of 'safety' or sympathovagal balance.</x:v>
      </x:c>
      <x:c r="C19" s="27" t="str">
        <x:v>Empirical/methodological result</x:v>
      </x:c>
      <x:c r="D19" s="27" t="str">
        <x:v>NL16</x:v>
      </x:c>
      <x:c r="E19" s="27" t="str">
        <x:v>QUALITATIVE BOUNDARY</x:v>
      </x:c>
      <x:c r="F19" s="27" t="str">
        <x:v>No single HRV threshold/effect is required. State that HRV is not a specific marker of sympathetic outflow or sympathovagal balance and 'vagal tone' requires caution.</x:v>
      </x:c>
      <x:c r="G19" s="27" t="str">
        <x:v>No LF/HF='sympathovagal balance'; no HRV='felt safety meter'.</x:v>
      </x:c>
      <x:c r="H19" s="27" t="str">
        <x:v>High</x:v>
      </x:c>
      <x:c r="I19" s="27" t="str">
        <x:v>Parts IV/XV</x:v>
      </x:c>
      <x:c r="J19" s="27" t="str">
        <x:v>PASS</x:v>
      </x:c>
    </x:row>
    <x:row r="20">
      <x:c r="A20" s="27" t="str">
        <x:v>C17</x:v>
      </x:c>
      <x:c r="B20" s="27" t="str">
        <x:v>Polyvagal Theory contains influential clinical ideas but several foundational neuroanatomical/evolutionary claims are actively disputed.</x:v>
      </x:c>
      <x:c r="C20" s="27" t="str">
        <x:v>Supported interpretation</x:v>
      </x:c>
      <x:c r="D20" s="27" t="str">
        <x:v>NL17</x:v>
      </x:c>
      <x:c r="E20" s="27" t="str">
        <x:v>QUALITATIVE/CONTESTED</x:v>
      </x:c>
      <x:c r="F20" s="27" t="str">
        <x:v>The 2026 critique invited 39 experts and reports all but one accepted/coauthored; use only to document the scale and nature of the dispute, not as a vote-count proof.</x:v>
      </x:c>
      <x:c r="G20" s="27" t="str">
        <x:v>Do not present author count as an effect size or proof by authority.</x:v>
      </x:c>
      <x:c r="H20" s="27" t="str">
        <x:v>High</x:v>
      </x:c>
      <x:c r="I20" s="27" t="str">
        <x:v>Part XV</x:v>
      </x:c>
      <x:c r="J20" s="27" t="str">
        <x:v>PASS</x:v>
      </x:c>
    </x:row>
    <x:row r="21">
      <x:c r="A21" s="27" t="str">
        <x:v>C18</x:v>
      </x:c>
      <x:c r="B21" s="27" t="str">
        <x:v>Human oxytocin findings are heterogeneous and do not support a simple social-bonding hormone model.</x:v>
      </x:c>
      <x:c r="C21" s="27" t="str">
        <x:v>Supported interpretation</x:v>
      </x:c>
      <x:c r="D21" s="27" t="str">
        <x:v>NL13</x:v>
      </x:c>
      <x:c r="E21" s="27" t="str">
        <x:v>NUMERIC ALLOWED</x:v>
      </x:c>
      <x:c r="F21" s="27" t="str">
        <x:v>Oxytocin evidence may use the locked n=3,741 / 51-study pooled corpus and the small/heterogeneous effects in NL13.</x:v>
      </x:c>
      <x:c r="G21" s="27" t="str">
        <x:v>No universal prosocial or bonding effect.</x:v>
      </x:c>
      <x:c r="H21" s="27" t="str">
        <x:v>High</x:v>
      </x:c>
      <x:c r="I21" s="27" t="str">
        <x:v>Part V</x:v>
      </x:c>
      <x:c r="J21" s="27" t="str">
        <x:v>PASS</x:v>
      </x:c>
    </x:row>
    <x:row r="22">
      <x:c r="A22" s="27" t="str">
        <x:v>C19</x:v>
      </x:c>
      <x:c r="B22" s="27" t="str">
        <x:v>Attachment security/insecurity is systematically related to emotion-regulation patterns across development and adulthood.</x:v>
      </x:c>
      <x:c r="C22" s="27" t="str">
        <x:v>Supported interpretation</x:v>
      </x:c>
      <x:c r="D22" s="27" t="str">
        <x:v>NL06,NL07,NL08</x:v>
      </x:c>
      <x:c r="E22" s="27" t="str">
        <x:v>NUMERIC/COUNTS ALLOWED</x:v>
      </x:c>
      <x:c r="F22" s="27" t="str">
        <x:v>Adult mental-health meta-analysis N=79,722 with locked r values; adult regulation systematic review 37 studies/N=2,006; child meta-analytic review k=72 with outcome-specific Ns up to 9,167.</x:v>
      </x:c>
      <x:c r="G22" s="27" t="str">
        <x:v>Do not create one pooled 'attachment→regulation' effect across heterogeneous outcomes.</x:v>
      </x:c>
      <x:c r="H22" s="27" t="str">
        <x:v>High</x:v>
      </x:c>
      <x:c r="I22" s="27" t="str">
        <x:v>Parts II–III/IX</x:v>
      </x:c>
      <x:c r="J22" s="27" t="str">
        <x:v>PASS</x:v>
      </x:c>
    </x:row>
    <x:row r="23">
      <x:c r="A23" s="27" t="str">
        <x:v>C20</x:v>
      </x:c>
      <x:c r="B23" s="27" t="str">
        <x:v>Interpersonal synchrony is multimodal, modest-to-moderate in cross-level association, and highly context dependent.</x:v>
      </x:c>
      <x:c r="C23" s="27" t="str">
        <x:v>Supported interpretation</x:v>
      </x:c>
      <x:c r="D23" s="27" t="str">
        <x:v>NL10,NL11,NL12</x:v>
      </x:c>
      <x:c r="E23" s="27" t="str">
        <x:v>NUMERIC ALLOWED</x:v>
      </x:c>
      <x:c r="F23" s="27" t="str">
        <x:v>Use modality-specific synchrony estimates only: NL10 cross-level correlations; NL11 autonomic branch-specific effects; NL12 psychotherapy NVS null/heterogeneous results.</x:v>
      </x:c>
      <x:c r="G23" s="27" t="str">
        <x:v>No global synchrony score; no monotonic 'more is better'.</x:v>
      </x:c>
      <x:c r="H23" s="27" t="str">
        <x:v>High</x:v>
      </x:c>
      <x:c r="I23" s="27" t="str">
        <x:v>Parts VI/XII</x:v>
      </x:c>
      <x:c r="J23" s="27" t="str">
        <x:v>PASS</x:v>
      </x:c>
    </x:row>
    <x:row r="24">
      <x:c r="A24" s="27" t="str">
        <x:v>C21</x:v>
      </x:c>
      <x:c r="B24" s="27" t="str">
        <x:v>Social interaction may depend on coupled intrinsic neural timescales, but this is currently a frontier framework.</x:v>
      </x:c>
      <x:c r="C24" s="27" t="str">
        <x:v>Frontier interpretation</x:v>
      </x:c>
      <x:c r="D24" s="27" t="str">
        <x:v>NL23</x:v>
      </x:c>
      <x:c r="E24" s="27" t="str">
        <x:v>FRONTIER — NO EFFECT SIZE</x:v>
      </x:c>
      <x:c r="F24" s="27" t="str">
        <x:v>Coupled neural timescales may be presented as a 2026 frontier framework.</x:v>
      </x:c>
      <x:c r="G24" s="27" t="str">
        <x:v>No interpersonal timescale-matching effect size is authorized.</x:v>
      </x:c>
      <x:c r="H24" s="27" t="str">
        <x:v>Frontier</x:v>
      </x:c>
      <x:c r="I24" s="27" t="str">
        <x:v>Parts VIII–IX</x:v>
      </x:c>
      <x:c r="J24" s="27" t="str">
        <x:v>PASS</x:v>
      </x:c>
    </x:row>
    <x:row r="25">
      <x:c r="A25" s="27" t="str">
        <x:v>C22</x:v>
      </x:c>
      <x:c r="B25" s="27" t="str">
        <x:v>Brief interaction may leave measurable post-interaction changes in interbrain coupling.</x:v>
      </x:c>
      <x:c r="C25" s="27" t="str">
        <x:v>Empirical result / frontier</x:v>
      </x:c>
      <x:c r="D25" s="27" t="str"/>
      <x:c r="E25" s="27" t="str">
        <x:v>FRONTIER — NO NUMERICAL CLAIM REQUIRED</x:v>
      </x:c>
      <x:c r="F25" s="27" t="str">
        <x:v>Post-interaction persistence/plasticity can be described as emerging single-study evidence only.</x:v>
      </x:c>
      <x:c r="G25" s="27" t="str">
        <x:v>No durable-plasticity percentage or causal estimate.</x:v>
      </x:c>
      <x:c r="H25" s="27" t="str">
        <x:v>Low-Moderate</x:v>
      </x:c>
      <x:c r="I25" s="27" t="str">
        <x:v>Part IX</x:v>
      </x:c>
      <x:c r="J25" s="27" t="str">
        <x:v>PASS</x:v>
      </x:c>
    </x:row>
    <x:row r="26">
      <x:c r="A26" s="27" t="str">
        <x:v>C23</x:v>
      </x:c>
      <x:c r="B26" s="27" t="str">
        <x:v>Familiar social proximity can reduce perceived/physiological effort and threat under some conditions, but social baseline effects are not universal.</x:v>
      </x:c>
      <x:c r="C26" s="27" t="str">
        <x:v>Supported interpretation</x:v>
      </x:c>
      <x:c r="D26" s="27" t="str"/>
      <x:c r="E26" s="27" t="str">
        <x:v>QUALITATIVE SYNTHESIS</x:v>
      </x:c>
      <x:c r="F26" s="27" t="str">
        <x:v>Social-baseline/control-cost language remains qualitative unless a specific experimental estimate is later locked.</x:v>
      </x:c>
      <x:c r="G26" s="27" t="str">
        <x:v>No universal percentage reduction in effort/threat from social proximity.</x:v>
      </x:c>
      <x:c r="H26" s="27" t="str">
        <x:v>Moderate-High</x:v>
      </x:c>
      <x:c r="I26" s="27" t="str">
        <x:v>Parts I/IV</x:v>
      </x:c>
      <x:c r="J26" s="27" t="str">
        <x:v>PASS</x:v>
      </x:c>
    </x:row>
    <x:row r="27">
      <x:c r="A27" s="27" t="str">
        <x:v>C24</x:v>
      </x:c>
      <x:c r="B27" s="27" t="str">
        <x:v>Dyads/groups can become locked into maladaptive coupled regulatory regimes, a possibility captured by social-allostasis models.</x:v>
      </x:c>
      <x:c r="C27" s="27" t="str">
        <x:v>Flow Hijacked synthesis</x:v>
      </x:c>
      <x:c r="D27" s="27" t="str"/>
      <x:c r="E27" s="27" t="str">
        <x:v>FLOW HIJACKED SYNTHESIS</x:v>
      </x:c>
      <x:c r="F27" s="27" t="str">
        <x:v>Coupled maladaptive regulatory regimes/social allostasis may be used as model language.</x:v>
      </x:c>
      <x:c r="G27" s="27" t="str">
        <x:v>No literal measured group set-point, attractor depth, or accumulated 'social allostatic load' value.</x:v>
      </x:c>
      <x:c r="H27" s="27" t="str">
        <x:v>Moderate</x:v>
      </x:c>
      <x:c r="I27" s="27" t="str">
        <x:v>Parts X/XII</x:v>
      </x:c>
      <x:c r="J27" s="27" t="str">
        <x:v>PASS</x:v>
      </x:c>
    </x:row>
    <x:row r="28">
      <x:c r="A28" s="27" t="str">
        <x:v>C25</x:v>
      </x:c>
      <x:c r="B28" s="27" t="str">
        <x:v>Loneliness can behave as a recursive multi-timescale state in which perceived rejection, withdrawal and loneliness reinforce one another.</x:v>
      </x:c>
      <x:c r="C28" s="27" t="str">
        <x:v>Supported interpretation</x:v>
      </x:c>
      <x:c r="D28" s="27" t="str">
        <x:v>NL20</x:v>
      </x:c>
      <x:c r="E28" s="27" t="str">
        <x:v>COUNTS/DIRECTION ONLY</x:v>
      </x:c>
      <x:c r="F28" s="27" t="str">
        <x:v>Loneliness-depression meta-analysis included 88 studies and N=40,068; authors report a moderate significant overall relation.</x:v>
      </x:c>
      <x:c r="G28" s="27" t="str">
        <x:v>Do not state a pooled coefficient or causal effect because it is not publication-locked here.</x:v>
      </x:c>
      <x:c r="H28" s="27" t="str">
        <x:v>Moderate-High</x:v>
      </x:c>
      <x:c r="I28" s="27" t="str">
        <x:v>Parts XII/XIII</x:v>
      </x:c>
      <x:c r="J28" s="27" t="str">
        <x:v>PASS</x:v>
      </x:c>
    </x:row>
    <x:row r="29">
      <x:c r="A29" s="27" t="str">
        <x:v>C26</x:v>
      </x:c>
      <x:c r="B29" s="27" t="str">
        <x:v>The neural response to social rejection is distributed and should not be reduced to a literal physical-pain circuit.</x:v>
      </x:c>
      <x:c r="C29" s="27" t="str">
        <x:v>Supported interpretation</x:v>
      </x:c>
      <x:c r="D29" s="27" t="str"/>
      <x:c r="E29" s="27" t="str">
        <x:v>QUALITATIVE/NETWORK CLAIM</x:v>
      </x:c>
      <x:c r="F29" s="27" t="str">
        <x:v>Describe social rejection as distributed and not reducible to a single physical-pain circuit.</x:v>
      </x:c>
      <x:c r="G29" s="27" t="str">
        <x:v>No percentage overlap or 'same pain network' statistic unless separately locked.</x:v>
      </x:c>
      <x:c r="H29" s="27" t="str">
        <x:v>High</x:v>
      </x:c>
      <x:c r="I29" s="27" t="str">
        <x:v>Part XII/XV</x:v>
      </x:c>
      <x:c r="J29" s="27" t="str">
        <x:v>PASS</x:v>
      </x:c>
    </x:row>
    <x:row r="30">
      <x:c r="A30" s="27" t="str">
        <x:v>C27</x:v>
      </x:c>
      <x:c r="B30" s="27" t="str">
        <x:v>Human mu-opioid signaling has a modest modulatory role in social connection but is not necessary for connection.</x:v>
      </x:c>
      <x:c r="C30" s="27" t="str">
        <x:v>Empirical interpretation</x:v>
      </x:c>
      <x:c r="D30" s="27" t="str">
        <x:v>NL14</x:v>
      </x:c>
      <x:c r="E30" s="27" t="str">
        <x:v>NUMERIC ALLOWED</x:v>
      </x:c>
      <x:c r="F30" s="27" t="str">
        <x:v>Naltrexone meta-analysis: Hedges g=-.20 [95% CI -.32,-.07], N=455, I²=23%; possible small-study bias noted.</x:v>
      </x:c>
      <x:c r="G30" s="27" t="str">
        <x:v>Do not say μ-opioid signaling is necessary for social connection.</x:v>
      </x:c>
      <x:c r="H30" s="27" t="str">
        <x:v>High</x:v>
      </x:c>
      <x:c r="I30" s="27" t="str">
        <x:v>Part V</x:v>
      </x:c>
      <x:c r="J30" s="27" t="str">
        <x:v>PASS</x:v>
      </x:c>
    </x:row>
    <x:row r="31">
      <x:c r="A31" s="27" t="str">
        <x:v>C28</x:v>
      </x:c>
      <x:c r="B31" s="27" t="str">
        <x:v>Social reward is not a single stimulus class; intimacy, immediacy, interaction and reward phase materially change its neurobiology.</x:v>
      </x:c>
      <x:c r="C31" s="27" t="str">
        <x:v>Supported interpretation</x:v>
      </x:c>
      <x:c r="D31" s="27" t="str">
        <x:v>NL15</x:v>
      </x:c>
      <x:c r="E31" s="27" t="str">
        <x:v>COUNTS/STRUCTURE ONLY</x:v>
      </x:c>
      <x:c r="F31" s="27" t="str">
        <x:v>Systematic review mapped 384 studies and 42,118 participants/subjects; intimacy and immediacy explain major operational variation.</x:v>
      </x:c>
      <x:c r="G31" s="27" t="str">
        <x:v>No pooled 'social reward effect' exists in this lock.</x:v>
      </x:c>
      <x:c r="H31" s="27" t="str">
        <x:v>High</x:v>
      </x:c>
      <x:c r="I31" s="27" t="str">
        <x:v>Parts V/VI</x:v>
      </x:c>
      <x:c r="J31" s="27" t="str">
        <x:v>PASS</x:v>
      </x:c>
    </x:row>
    <x:row r="32">
      <x:c r="A32" s="27" t="str">
        <x:v>C29</x:v>
      </x:c>
      <x:c r="B32" s="27" t="str">
        <x:v>Touch and verbal support can alter pain/stress responses, while mere social presence is often insufficient.</x:v>
      </x:c>
      <x:c r="C32" s="27" t="str">
        <x:v>Supported interpretation</x:v>
      </x:c>
      <x:c r="D32" s="27" t="str"/>
      <x:c r="E32" s="27" t="str">
        <x:v>QUALITATIVE ONLY</x:v>
      </x:c>
      <x:c r="F32" s="27" t="str">
        <x:v>Touch/verbal support may be described as channel- and context-dependent; no effect magnitude is authorized from the current lock.</x:v>
      </x:c>
      <x:c r="G32" s="27" t="str">
        <x:v>No generic 'touch reduces pain by X%' statement.</x:v>
      </x:c>
      <x:c r="H32" s="27" t="str">
        <x:v>High</x:v>
      </x:c>
      <x:c r="I32" s="27" t="str">
        <x:v>Parts III/IV/VI</x:v>
      </x:c>
      <x:c r="J32" s="27" t="str">
        <x:v>PASS</x:v>
      </x:c>
    </x:row>
    <x:row r="33">
      <x:c r="A33" s="27" t="str">
        <x:v>C30</x:v>
      </x:c>
      <x:c r="B33" s="27" t="str">
        <x:v>Loneliness, social support and depression can form mutually reinforcing clinical loops, but intervention effects on connection are heterogeneous.</x:v>
      </x:c>
      <x:c r="C33" s="27" t="str">
        <x:v>Supported interpretation</x:v>
      </x:c>
      <x:c r="D33" s="27" t="str">
        <x:v>NL09,NL20</x:v>
      </x:c>
      <x:c r="E33" s="27" t="str">
        <x:v>NUMERIC/COUNTS ALLOWED</x:v>
      </x:c>
      <x:c r="F33" s="27" t="str">
        <x:v>General support-adjustment synthesis: r=.24 [.22,.26], adjusted subset r=.17 [.10,.23]. Loneliness-depression evidence: 88 studies, N=40,068, moderate relation.</x:v>
      </x:c>
      <x:c r="G33" s="27" t="str">
        <x:v>Do not convert these associations into one-way causal arrows.</x:v>
      </x:c>
      <x:c r="H33" s="27" t="str">
        <x:v>Moderate-High</x:v>
      </x:c>
      <x:c r="I33" s="27" t="str">
        <x:v>Part XIII</x:v>
      </x:c>
      <x:c r="J33" s="27" t="str">
        <x:v>PASS</x:v>
      </x:c>
    </x:row>
    <x:row r="34">
      <x:c r="A34" s="27" t="str">
        <x:v>C31</x:v>
      </x:c>
      <x:c r="B34" s="27" t="str">
        <x:v>Active inference offers a formal language for mutual prediction and precision in social interaction, but its distinctive empirical support remains incomplete.</x:v>
      </x:c>
      <x:c r="C34" s="27" t="str">
        <x:v>Formal transfer / frontier</x:v>
      </x:c>
      <x:c r="D34" s="27" t="str">
        <x:v>NL21</x:v>
      </x:c>
      <x:c r="E34" s="27" t="str">
        <x:v>FORMAL/EMPIRICAL BOUNDARY</x:v>
      </x:c>
      <x:c r="F34" s="27" t="str">
        <x:v>Active inference may be used as a formal language for mutual prediction/precision, with explicit statement that discriminating empirical support remains incomplete.</x:v>
      </x:c>
      <x:c r="G34" s="27" t="str">
        <x:v>No active-inference-specific clinical effect size.</x:v>
      </x:c>
      <x:c r="H34" s="27" t="str">
        <x:v>Frontier</x:v>
      </x:c>
      <x:c r="I34" s="27" t="str">
        <x:v>Part VII/XV</x:v>
      </x:c>
      <x:c r="J34" s="27" t="str">
        <x:v>PASS</x:v>
      </x:c>
    </x:row>
    <x:row r="35">
      <x:c r="A35" s="27" t="str">
        <x:v>C32</x:v>
      </x:c>
      <x:c r="B35" s="27" t="str">
        <x:v>Hierarchical intrinsic neural timescales are a well-supported organizing principle; coupling of timescales between people is a newer frontier.</x:v>
      </x:c>
      <x:c r="C35" s="27" t="str">
        <x:v>Supported interpretation + frontier</x:v>
      </x:c>
      <x:c r="D35" s="27" t="str">
        <x:v>NL22,NL23</x:v>
      </x:c>
      <x:c r="E35" s="27" t="str">
        <x:v>QUALITATIVE + FRONTIER</x:v>
      </x:c>
      <x:c r="F35" s="27" t="str">
        <x:v>Within-brain intrinsic timescale hierarchy is established at review level; interpersonal coupled-timescale account is newer frontier theory.</x:v>
      </x:c>
      <x:c r="G35" s="27" t="str">
        <x:v>No effect size for person-to-person timescale matching.</x:v>
      </x:c>
      <x:c r="H35" s="27" t="str">
        <x:v>High within brain / frontier social</x:v>
      </x:c>
      <x:c r="I35" s="27" t="str">
        <x:v>Parts VIII–IX</x:v>
      </x:c>
      <x:c r="J35" s="27" t="str">
        <x:v>PASS</x:v>
      </x:c>
    </x:row>
  </x:sheetData>
  <x:mergeCells>
    <x:mergeCell ref="A1:J1"/>
  </x:mergeCells>
  <x:conditionalFormatting sqref="J4:J35">
    <x:cfRule type="expression" dxfId="8" priority="1">
      <x:formula>J4="PASS"</x:formula>
    </x:cfRule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30" hidden="0" customWidth="1"/>
    <x:col min="3" max="3" width="4" hidden="0" customWidth="1"/>
    <x:col min="4" max="4" width="28" hidden="0" customWidth="1"/>
    <x:col min="5" max="5" width="48" hidden="0" customWidth="1"/>
    <x:col min="6" max="6" width="46" hidden="0" customWidth="1"/>
    <x:col min="7" max="7" width="14" hidden="0" customWidth="1"/>
    <x:col min="8" max="8" width="48" hidden="0" customWidth="1"/>
  </x:cols>
  <x:sheetData>
    <x:row r="1">
      <x:c r="A1" s="57" t="str">
        <x:v>PUBLICATION-LEVEL NUMERICAL LOCK — SUMMARY</x:v>
      </x:c>
      <x:c r="B1" s="57"/>
      <x:c r="C1" s="57"/>
      <x:c r="D1" s="57"/>
      <x:c r="E1" s="57"/>
      <x:c r="F1" s="57"/>
      <x:c r="G1" s="57"/>
      <x:c r="H1" s="57"/>
    </x:row>
    <x:row r="3">
      <x:c r="A3" s="62" t="str">
        <x:v>Metric</x:v>
      </x:c>
      <x:c r="B3" s="62" t="str">
        <x:v>Value</x:v>
      </x:c>
      <x:c r="D3" s="62" t="str">
        <x:v>Lock Rule</x:v>
      </x:c>
      <x:c r="E3" s="62" t="str">
        <x:v>Operational Decision</x:v>
      </x:c>
      <x:c r="F3" s="62" t="str">
        <x:v>Reason</x:v>
      </x:c>
      <x:c r="G3" s="62" t="str">
        <x:v>Status</x:v>
      </x:c>
      <x:c r="H3" s="62" t="str">
        <x:v>Downstream consequence</x:v>
      </x:c>
    </x:row>
    <x:row r="4" ht="34" customHeight="1">
      <x:c r="A4" s="66" t="str">
        <x:v>Major claims gated</x:v>
      </x:c>
      <x:c r="B4" s="26" t="n">
        <x:v>32</x:v>
      </x:c>
      <x:c r="D4" s="27" t="str">
        <x:v>Exactness</x:v>
      </x:c>
      <x:c r="E4" s="27" t="str">
        <x:v>Only numbers explicitly verified in a publication record are authorized.</x:v>
      </x:c>
      <x:c r="F4" s="27" t="str">
        <x:v>Prevents memory/search-snippet drift.</x:v>
      </x:c>
      <x:c r="G4" s="27" t="str">
        <x:v>PASS</x:v>
      </x:c>
      <x:c r="H4" s="27" t="str">
        <x:v>Manuscript can quote only locked values.</x:v>
      </x:c>
    </x:row>
    <x:row r="5" ht="34" customHeight="1">
      <x:c r="A5" s="66" t="str">
        <x:v>Pivotal publication records locked</x:v>
      </x:c>
      <x:c r="B5" s="26" t="n">
        <x:v>24</x:v>
      </x:c>
      <x:c r="D5" s="27" t="str">
        <x:v>Missing coefficient</x:v>
      </x:c>
      <x:c r="E5" s="27" t="str">
        <x:v>If exact pooled coefficient is unavailable in the verified record, only count/direction or qualitative wording is allowed.</x:v>
      </x:c>
      <x:c r="F5" s="27" t="str">
        <x:v>Absence of a number is better than a guessed number.</x:v>
      </x:c>
      <x:c r="G5" s="27" t="str">
        <x:v>PASS</x:v>
      </x:c>
      <x:c r="H5" s="27" t="str">
        <x:v>No fabricated precision.</x:v>
      </x:c>
    </x:row>
    <x:row r="6" ht="34" customHeight="1">
      <x:c r="A6" s="66" t="str">
        <x:v>Claims with numerical estimates permitted</x:v>
      </x:c>
      <x:c r="B6" s="26" t="n">
        <x:f>COUNTIF('Claim Numerical Gate'!E4:E35,"NUMERIC ALLOWED")+COUNTIF('Claim Numerical Gate'!E4:E35,"PARTIAL NUMERIC")+COUNTIF('Claim Numerical Gate'!E4:E35,"NUMERIC + MANDATORY CONTRADICTION")+COUNTIF('Claim Numerical Gate'!E4:E35,"NUMERIC/COUNTS ALLOWED")</x:f>
        <x:v>14</x:v>
      </x:c>
      <x:c r="D6" s="27" t="str">
        <x:v>Causality</x:v>
      </x:c>
      <x:c r="E6" s="27" t="str">
        <x:v>Correlations and cross-lag estimates remain labeled by design; counter-analysis is paired where required.</x:v>
      </x:c>
      <x:c r="F6" s="27" t="str">
        <x:v>Prevents association→causation promotion.</x:v>
      </x:c>
      <x:c r="G6" s="27" t="str">
        <x:v>PASS</x:v>
      </x:c>
      <x:c r="H6" s="27" t="str">
        <x:v>PTSD↔support must carry contradiction note.</x:v>
      </x:c>
    </x:row>
    <x:row r="7" ht="34" customHeight="1">
      <x:c r="A7" s="66" t="str">
        <x:v>Claims restricted to counts/direction</x:v>
      </x:c>
      <x:c r="B7" s="26" t="n">
        <x:f>COUNTIF('Claim Numerical Gate'!E4:E35,"COUNTS/DIRECTION ONLY")+COUNTIF('Claim Numerical Gate'!E4:E35,"COUNTS/STRUCTURE ONLY")</x:f>
        <x:v>2</x:v>
      </x:c>
      <x:c r="D7" s="27" t="str">
        <x:v>Heterogeneity</x:v>
      </x:c>
      <x:c r="E7" s="27" t="str">
        <x:v>Synchrony, attachment, alliance and neuromodulation statistics retain modality/design caveats.</x:v>
      </x:c>
      <x:c r="F7" s="27" t="str">
        <x:v>Prevents scalar simplification.</x:v>
      </x:c>
      <x:c r="G7" s="27" t="str">
        <x:v>PASS</x:v>
      </x:c>
      <x:c r="H7" s="27" t="str">
        <x:v>No universal synchrony or oxytocin coefficient.</x:v>
      </x:c>
    </x:row>
    <x:row r="8" ht="34" customHeight="1">
      <x:c r="A8" s="66" t="str">
        <x:v>Claims restricted to qualitative/formal language</x:v>
      </x:c>
      <x:c r="B8" s="26" t="n">
        <x:f>B4-B6-B7</x:f>
        <x:v>16</x:v>
      </x:c>
      <x:c r="D8" s="27" t="str">
        <x:v>Formal transfer</x:v>
      </x:c>
      <x:c r="E8" s="27" t="str">
        <x:v>Non-normality, resolvent, controllability, fast–slow and Borrowed Gain Geometry carry no person-level empirical coefficient.</x:v>
      </x:c>
      <x:c r="F8" s="27" t="str">
        <x:v>Protects Flow Hijacked novelty from false empirical status.</x:v>
      </x:c>
      <x:c r="G8" s="27" t="str">
        <x:v>PASS</x:v>
      </x:c>
      <x:c r="H8" s="27" t="str">
        <x:v>Formal model remains clearly separated from evidence.</x:v>
      </x:c>
    </x:row>
    <x:row r="9" ht="34" customHeight="1">
      <x:c r="A9" s="66" t="str">
        <x:v>Claims with mandatory contradiction pairing</x:v>
      </x:c>
      <x:c r="B9" s="26" t="n">
        <x:v>1</x:v>
      </x:c>
      <x:c r="D9" s="27" t="str">
        <x:v>Autonomic boundary</x:v>
      </x:c>
      <x:c r="E9" s="27" t="str">
        <x:v>No HRV safety threshold, LF/HF balance claim or direct sympathetic-outflow interpretation.</x:v>
      </x:c>
      <x:c r="F9" s="27" t="str">
        <x:v>Modern guidelines explicitly caution against these readings.</x:v>
      </x:c>
      <x:c r="G9" s="27" t="str">
        <x:v>PASS</x:v>
      </x:c>
      <x:c r="H9" s="27" t="str">
        <x:v>Autonomic section must use multivariate language.</x:v>
      </x:c>
    </x:row>
    <x:row r="10" ht="34" customHeight="1">
      <x:c r="A10" s="66" t="str">
        <x:v>Unverified numerical claims permitted</x:v>
      </x:c>
      <x:c r="B10" s="26" t="n">
        <x:v>0</x:v>
      </x:c>
      <x:c r="D10" s="27" t="str">
        <x:v>Polyvagal boundary</x:v>
      </x:c>
      <x:c r="E10" s="27" t="str">
        <x:v>Theory may be described as contested; author count cannot substitute for empirical effect.</x:v>
      </x:c>
      <x:c r="F10" s="27" t="str">
        <x:v>Avoids authority-count reasoning.</x:v>
      </x:c>
      <x:c r="G10" s="27" t="str">
        <x:v>PASS</x:v>
      </x:c>
      <x:c r="H10" s="27" t="str">
        <x:v>Not used as mechanistic backbone.</x:v>
      </x:c>
    </x:row>
    <x:row r="11" ht="34" customHeight="1">
      <x:c r="A11" s="66" t="str">
        <x:v>Research cutoff</x:v>
      </x:c>
      <x:c r="B11" s="26" t="str">
        <x:v>2026-09-12</x:v>
      </x:c>
      <x:c r="D11" s="27" t="str">
        <x:v>Architecture status</x:v>
      </x:c>
      <x:c r="E11" s="27" t="str">
        <x:v>Evidence system + corpus lock + numerical lock complete.</x:v>
      </x:c>
      <x:c r="F11" s="27" t="str">
        <x:v>All research gates required before structural freeze are now satisfied.</x:v>
      </x:c>
      <x:c r="G11" s="27" t="str">
        <x:v>READY</x:v>
      </x:c>
      <x:c r="H11" s="27" t="str">
        <x:v>Proceed to Final Lecture Architecture Lock next.</x:v>
      </x:c>
    </x:row>
    <x:row r="12" ht="34" customHeight="1">
      <x:c r="A12" s="66" t="str">
        <x:v>Next stage</x:v>
      </x:c>
      <x:c r="B12" s="26" t="str">
        <x:v>Final Lecture Architecture Lock</x:v>
      </x:c>
      <x:c r="D12" s="27"/>
      <x:c r="E12" s="27"/>
      <x:c r="F12" s="27"/>
      <x:c r="G12" s="27"/>
      <x:c r="H12" s="27"/>
    </x:row>
  </x:sheetData>
  <x:mergeCells>
    <x:mergeCell ref="A1:H1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58" hidden="0" customWidth="1"/>
    <x:col min="4" max="4" width="52" hidden="0" customWidth="1"/>
    <x:col min="5" max="5" width="42" hidden="0" customWidth="1"/>
    <x:col min="6" max="6" width="34" hidden="0" customWidth="1"/>
    <x:col min="7" max="7" width="42" hidden="0" customWidth="1"/>
    <x:col min="8" max="8" width="16" hidden="0" customWidth="1"/>
  </x:cols>
  <x:sheetData>
    <x:row r="1">
      <x:c r="A1" s="57" t="str">
        <x:v>END-OF-PROCESS ASSIMILATION PACKAGE — DEFERRED SPECIFICATION</x:v>
      </x:c>
      <x:c r="B1" s="57"/>
      <x:c r="C1" s="57"/>
      <x:c r="D1" s="57"/>
      <x:c r="E1" s="57"/>
      <x:c r="F1" s="57"/>
      <x:c r="G1" s="57"/>
      <x:c r="H1" s="57"/>
    </x:row>
    <x:row r="3">
      <x:c r="A3" s="62" t="str">
        <x:v>Package</x:v>
      </x:c>
      <x:c r="B3" s="62" t="str">
        <x:v>Required Deliverable</x:v>
      </x:c>
      <x:c r="C3" s="62" t="str">
        <x:v>Minimum Contents</x:v>
      </x:c>
      <x:c r="D3" s="62" t="str">
        <x:v>Flow Hijacked Requirement</x:v>
      </x:c>
      <x:c r="E3" s="62" t="str">
        <x:v>Work Receives</x:v>
      </x:c>
      <x:c r="F3" s="62" t="str">
        <x:v>Trigger</x:v>
      </x:c>
      <x:c r="G3" s="62" t="str">
        <x:v>User Confirmation</x:v>
      </x:c>
      <x:c r="H3" s="62" t="str">
        <x:v>Status</x:v>
      </x:c>
    </x:row>
    <x:row r="4" ht="58" customHeight="1">
      <x:c r="A4" s="27" t="str">
        <x:v>A. Canonical Lecture</x:v>
      </x:c>
      <x:c r="B4" s="27" t="str">
        <x:v>Final English + final Hebrew lecture</x:v>
      </x:c>
      <x:c r="C4" s="27" t="str">
        <x:v>Publication-ready EN master; native Hebrew rewrite with conceptual parity; final references; stable section IDs.</x:v>
      </x:c>
      <x:c r="D4" s="27" t="str">
        <x:v>All empirical results, supported interpretations, FH syntheses, hypotheses and open questions remain visibly differentiated.</x:v>
      </x:c>
      <x:c r="E4" s="27" t="str">
        <x:v>Canonical text that Work does not reinterpret.</x:v>
      </x:c>
      <x:c r="F4" s="27" t="str">
        <x:v>Only after both EN and HE lectures are approved/final.</x:v>
      </x:c>
      <x:c r="G4" s="27" t="str">
        <x:v>Assistant must explicitly ask Tomer before generating final package.</x:v>
      </x:c>
      <x:c r="H4" s="27" t="str">
        <x:v>DEFERRED</x:v>
      </x:c>
    </x:row>
    <x:row r="5" ht="58" customHeight="1">
      <x:c r="A5" s="27" t="str">
        <x:v>B. Evidence Map</x:v>
      </x:c>
      <x:c r="B5" s="27" t="str">
        <x:v>Claim → evidence source of truth</x:v>
      </x:c>
      <x:c r="C5" s="27" t="str">
        <x:v>Every important claim → supporting sources → evidence type → confidence → caveats → contradiction sources → numerical lock ID where relevant.</x:v>
      </x:c>
      <x:c r="D5" s="27" t="str">
        <x:v>Formal transfer and novel concepts must never be represented as empirical findings.</x:v>
      </x:c>
      <x:c r="E5" s="27" t="str">
        <x:v>Structured evidence table usable for ASK/site provenance.</x:v>
      </x:c>
      <x:c r="F5" s="27" t="str">
        <x:v>After Canonical Lecture freeze.</x:v>
      </x:c>
      <x:c r="G5" s="27" t="str">
        <x:v>Explicit confirmation required at end of lecture production.</x:v>
      </x:c>
      <x:c r="H5" s="27" t="str">
        <x:v>DEFERRED</x:v>
      </x:c>
    </x:row>
    <x:row r="6" ht="58" customHeight="1">
      <x:c r="A6" s="27" t="str">
        <x:v>C. Flow Hijacked Concept Map</x:v>
      </x:c>
      <x:c r="B6" s="27" t="str">
        <x:v>Complete dynamical integration map</x:v>
      </x:c>
      <x:c r="C6" s="27" t="str">
        <x:v>nonlinearity; attractors; basin geometry; metastability; non-normality; transient/resolvent amplification; fast–slow dynamics; controllability; neuromodulation; predictive processing; interoception; coupled systems; time.</x:v>
      </x:c>
      <x:c r="D6" s="27" t="str">
        <x:v>State what is direct evidence, formal transfer, FH synthesis, novel hypothesis and testable prediction.</x:v>
      </x:c>
      <x:c r="E6" s="27" t="str">
        <x:v>A stable ontology/cross-link map rather than prose interpretation.</x:v>
      </x:c>
      <x:c r="F6" s="27" t="str">
        <x:v>After final lecture claims are stable.</x:v>
      </x:c>
      <x:c r="G6" s="27" t="str">
        <x:v>Explicit confirmation required.</x:v>
      </x:c>
      <x:c r="H6" s="27" t="str">
        <x:v>DEFERRED</x:v>
      </x:c>
    </x:row>
    <x:row r="7" ht="58" customHeight="1">
      <x:c r="A7" s="27" t="str">
        <x:v>D. Public-language Layer</x:v>
      </x:c>
      <x:c r="B7" s="27" t="str">
        <x:v>Every lecture part rewritten for widest public audience</x:v>
      </x:c>
      <x:c r="C7" s="27" t="str">
        <x:v>Section-by-section everyday explanation; examples; misconceptions; uncertainty; no jargon dependency; links downward into full lecture/evidence.</x:v>
      </x:c>
      <x:c r="D7" s="27" t="str">
        <x:v>Preserve scientific nuance while minimizing cognitive load; My Journey-style progressive depth.</x:v>
      </x:c>
      <x:c r="E7" s="27" t="str">
        <x:v>Ready-to-publish public page content in EN/HE.</x:v>
      </x:c>
      <x:c r="F7" s="27" t="str">
        <x:v>After Canonical Lecture + concept map.</x:v>
      </x:c>
      <x:c r="G7" s="27" t="str">
        <x:v>Explicit confirmation required.</x:v>
      </x:c>
      <x:c r="H7" s="27" t="str">
        <x:v>DEFERRED</x:v>
      </x:c>
    </x:row>
    <x:row r="8" ht="58" customHeight="1">
      <x:c r="A8" s="27" t="str">
        <x:v>E. ASK Knowledge Package</x:v>
      </x:c>
      <x:c r="B8" s="27" t="str">
        <x:v>Retrieval-ready knowledge payload</x:v>
      </x:c>
      <x:c r="C8" s="27" t="str">
        <x:v>Questions the new knowledge must answer; synonyms; entities; concepts; relationships; retrieval targets; canonical chunks; safety boundaries; EN/HE variants; cross-links.</x:v>
      </x:c>
      <x:c r="D8" s="27" t="str">
        <x:v>ASK must retrieve across public layer, lecture, evidence and related concepts rather than treating each page as isolated.</x:v>
      </x:c>
      <x:c r="E8" s="27" t="str">
        <x:v>Deterministic source-of-truth payload for indexing/retrieval.</x:v>
      </x:c>
      <x:c r="F8" s="27" t="str">
        <x:v>After public-language layer is frozen.</x:v>
      </x:c>
      <x:c r="G8" s="27" t="str">
        <x:v>Explicit confirmation required.</x:v>
      </x:c>
      <x:c r="H8" s="27" t="str">
        <x:v>DEFERRED</x:v>
      </x:c>
    </x:row>
    <x:row r="9" ht="58" customHeight="1">
      <x:c r="A9" s="27" t="str">
        <x:v>F. Site Assimilation Directive</x:v>
      </x:c>
      <x:c r="B9" s="27" t="str">
        <x:v>Engineering-grade Work directive</x:v>
      </x:c>
      <x:c r="C9" s="27" t="str">
        <x:v>Lecture → public page → ASK → related pages → Brain Atlas where relevant → Therapy Routes where relevant → internal cross-links → bilingual parity → SEO/schema/navigation → app parity.</x:v>
      </x:c>
      <x:c r="D9" s="27" t="str">
        <x:v>No independent scientific reinterpretation by Work; content authority remains the package.</x:v>
      </x:c>
      <x:c r="E9" s="27" t="str">
        <x:v>Implementation map and acceptance criteria.</x:v>
      </x:c>
      <x:c r="F9" s="27" t="str">
        <x:v>After A–E complete.</x:v>
      </x:c>
      <x:c r="G9" s="27" t="str">
        <x:v>Explicit confirmation required.</x:v>
      </x:c>
      <x:c r="H9" s="27" t="str">
        <x:v>DEFERRED</x:v>
      </x:c>
    </x:row>
    <x:row r="10" ht="58" customHeight="1">
      <x:c r="A10" s="27" t="str">
        <x:v>G. Regression Tests</x:v>
      </x:c>
      <x:c r="B10" s="27" t="str">
        <x:v>Post-assimilation verification suite</x:v>
      </x:c>
      <x:c r="C10" s="27" t="str">
        <x:v>ASK question set; retrieval provenance checks; EN/HE parity; broken-link tests; navigation/schema; related-page visibility; forbidden fallback responses; concept-crosslink tests.</x:v>
      </x:c>
      <x:c r="D10" s="27" t="str">
        <x:v>A covered basic question must never regress to 'אין מספיק חומר באתר' / 'not enough material on the site' when the source package contains an answer.</x:v>
      </x:c>
      <x:c r="E10" s="27" t="str">
        <x:v>Machine-like acceptance tests for Work after implementation.</x:v>
      </x:c>
      <x:c r="F10" s="27" t="str">
        <x:v>After site implementation, before declaring assimilation complete.</x:v>
      </x:c>
      <x:c r="G10" s="27" t="str">
        <x:v>Explicit confirmation required before package; test execution follows implementation.</x:v>
      </x:c>
      <x:c r="H10" s="27" t="str">
        <x:v>DEFERRED</x:v>
      </x:c>
    </x:row>
    <x:row r="13">
      <x:c r="A13" s="62" t="str">
        <x:v>Future regression-test examples</x:v>
      </x:c>
      <x:c r="B13" s="62" t="str">
        <x:v>Expected behavior</x:v>
      </x:c>
      <x:c r="C13" s="62" t="str">
        <x:v>Source target</x:v>
      </x:c>
      <x:c r="D13" s="62" t="str">
        <x:v>Language</x:v>
      </x:c>
      <x:c r="E13" s="62" t="str">
        <x:v>Failure condition</x:v>
      </x:c>
      <x:c r="F13" s="62" t="str">
        <x:v>Why important</x:v>
      </x:c>
      <x:c r="G13" s="62" t="str">
        <x:v>Cross-links</x:v>
      </x:c>
      <x:c r="H13" s="62" t="str">
        <x:v>Status</x:v>
      </x:c>
    </x:row>
    <x:row r="14" ht="58" customHeight="1">
      <x:c r="A14" s="67" t="str">
        <x:v>מהו ויסות משותף ואיך אדם אחר יכול לעזור לי להירגע?</x:v>
      </x:c>
      <x:c r="B14" s="27" t="str">
        <x:v>ASK explains co-regulation in everyday Hebrew, then offers deeper evidence/FH lens.</x:v>
      </x:c>
      <x:c r="C14" s="27" t="str">
        <x:v>Public layer + Canonical Lecture + Evidence Map</x:v>
      </x:c>
      <x:c r="D14" s="27" t="str">
        <x:v>HE</x:v>
      </x:c>
      <x:c r="E14" s="27" t="str">
        <x:v>Fallback says there is insufficient material or returns only generic advice.</x:v>
      </x:c>
      <x:c r="F14" s="27" t="str">
        <x:v>Core purpose of this knowledge expansion.</x:v>
      </x:c>
      <x:c r="G14" s="27" t="str">
        <x:v>Attachment; PTSD; Depression; Therapy Routes</x:v>
      </x:c>
      <x:c r="H14" s="27" t="str">
        <x:v>SPECIFIED</x:v>
      </x:c>
    </x:row>
    <x:row r="15" ht="58" customHeight="1">
      <x:c r="A15" s="27" t="str">
        <x:v>Is synchrony between two people always a good thing?</x:v>
      </x:c>
      <x:c r="B15" s="27" t="str">
        <x:v>ASK answers no; distinguishes neural/physiological/behavioral modalities and co-regulation vs co-dysregulation.</x:v>
      </x:c>
      <x:c r="C15" s="27" t="str">
        <x:v>Synchrony claims C03/C04/C20 + contradiction map</x:v>
      </x:c>
      <x:c r="D15" s="27" t="str">
        <x:v>EN</x:v>
      </x:c>
      <x:c r="E15" s="27" t="str">
        <x:v>Answer equates higher synchrony with healthier relationship.</x:v>
      </x:c>
      <x:c r="F15" s="27" t="str">
        <x:v>Protects major scientific correction.</x:v>
      </x:c>
      <x:c r="G15" s="27" t="str">
        <x:v>Therapy; attachment; social neuroscience</x:v>
      </x:c>
      <x:c r="H15" s="27" t="str">
        <x:v>SPECIFIED</x:v>
      </x:c>
    </x:row>
    <x:row r="16" ht="58" customHeight="1">
      <x:c r="A16" s="67" t="str">
        <x:v>האם אוקסיטוצין הוא 'הורמון האמון'?</x:v>
      </x:c>
      <x:c r="B16" s="27" t="str">
        <x:v>ASK rejects the simplification and explains context-dependent neuromodulation.</x:v>
      </x:c>
      <x:c r="C16" s="27" t="str">
        <x:v>C05/C18 + NL13</x:v>
      </x:c>
      <x:c r="D16" s="27" t="str">
        <x:v>HE</x:v>
      </x:c>
      <x:c r="E16" s="27" t="str">
        <x:v>Answer says oxytocin simply creates trust/bonding.</x:v>
      </x:c>
      <x:c r="F16" s="27" t="str">
        <x:v>Protects neuromodulatory guardrail.</x:v>
      </x:c>
      <x:c r="G16" s="27" t="str">
        <x:v>Neuromodulation; social reward</x:v>
      </x:c>
      <x:c r="H16" s="27" t="str">
        <x:v>SPECIFIED</x:v>
      </x:c>
    </x:row>
    <x:row r="17" ht="58" customHeight="1">
      <x:c r="A17" s="27" t="str">
        <x:v>What does Flow Hijacked mean by Borrowed Gain Geometry?</x:v>
      </x:c>
      <x:c r="B17" s="27" t="str">
        <x:v>ASK labels it explicitly as a Flow Hijacked hypothesis and explains gain/state-space accessibility without calling it established evidence.</x:v>
      </x:c>
      <x:c r="C17" s="27" t="str">
        <x:v>C12 + FH Formal Bridge</x:v>
      </x:c>
      <x:c r="D17" s="27" t="str">
        <x:v>EN</x:v>
      </x:c>
      <x:c r="E17" s="27" t="str">
        <x:v>Answer presents it as a validated clinical mechanism.</x:v>
      </x:c>
      <x:c r="F17" s="27" t="str">
        <x:v>Protects epistemic grammar.</x:v>
      </x:c>
      <x:c r="G17" s="27" t="str">
        <x:v>Non-normality; resolvent; fast–slow; controllability</x:v>
      </x:c>
      <x:c r="H17" s="27" t="str">
        <x:v>SPECIFIED</x:v>
      </x:c>
    </x:row>
    <x:row r="18" ht="58" customHeight="1">
      <x:c r="A18" s="67" t="str">
        <x:v>איך התקשרות קשורה לוויסות רגשי?</x:v>
      </x:c>
      <x:c r="B18" s="27" t="str">
        <x:v>ASK gives developmental + adult evidence, probabilities not destiny, and offers public/deep layers.</x:v>
      </x:c>
      <x:c r="C18" s="27" t="str">
        <x:v>C02/C19 + NL06/NL07/NL08</x:v>
      </x:c>
      <x:c r="D18" s="27" t="str">
        <x:v>HE</x:v>
      </x:c>
      <x:c r="E18" s="27" t="str">
        <x:v>Answer turns attachment category into fixed personality diagnosis.</x:v>
      </x:c>
      <x:c r="F18" s="27" t="str">
        <x:v>Public-facing usefulness and safety.</x:v>
      </x:c>
      <x:c r="G18" s="27" t="str">
        <x:v>Development; Therapy Routes; Depression/PTSD</x:v>
      </x:c>
      <x:c r="H18" s="27" t="str">
        <x:v>SPECIFIED</x:v>
      </x:c>
    </x:row>
    <x:row r="19" ht="58" customHeight="1">
      <x:c r="A19" s="27" t="str">
        <x:v>Can HRV tell me whether my nervous system feels safe?</x:v>
      </x:c>
      <x:c r="B19" s="27" t="str">
        <x:v>ASK says not directly; explains constraints, respiration and why HRV is not a simple safety meter.</x:v>
      </x:c>
      <x:c r="C19" s="27" t="str">
        <x:v>C16 + NL16</x:v>
      </x:c>
      <x:c r="D19" s="27" t="str">
        <x:v>EN</x:v>
      </x:c>
      <x:c r="E19" s="27" t="str">
        <x:v>Answer equates HRV or LF/HF with safety/sympathovagal balance.</x:v>
      </x:c>
      <x:c r="F19" s="27" t="str">
        <x:v>Prevents common misinformation.</x:v>
      </x:c>
      <x:c r="G19" s="27" t="str">
        <x:v>Autonomic regulation; interoception</x:v>
      </x:c>
      <x:c r="H19" s="27" t="str">
        <x:v>SPECIFIED</x:v>
      </x:c>
    </x:row>
  </x:sheetData>
  <x:mergeCells>
    <x:mergeCell ref="A1:H1"/>
  </x:mergeCells>
  <x:conditionalFormatting sqref="H4:H10">
    <x:cfRule type="expression" dxfId="9" priority="1">
      <x:formula>H4="DEFERRED"</x:formula>
    </x:cfRule>
  </x:conditionalFormatting>
  <x:conditionalFormatting sqref="H14:H19">
    <x:cfRule type="expression" dxfId="10" priority="2">
      <x:formula>H14="SPECIFIED"</x:formula>
    </x:cfRule>
  </x:conditionalFormatting>
  <x:pageMargins left="0.7" right="0.7" top="0.75" bottom="0.75" header="0.3" footer="0.3"/>
</x:worksheet>
</file>